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7955" windowHeight="6090" tabRatio="745" firstSheet="2" activeTab="10"/>
  </bookViews>
  <sheets>
    <sheet name="1-Хом аше ва мат" sheetId="1" r:id="rId1"/>
    <sheet name="3-Импорт " sheetId="6" r:id="rId2"/>
    <sheet name="2.1.-Экспорт" sheetId="16" r:id="rId3"/>
    <sheet name="2-Махсулот сотиш" sheetId="4" r:id="rId4"/>
    <sheet name="3-Хизматлар" sheetId="2" r:id="rId5"/>
    <sheet name="5-Пудратчи" sheetId="5" r:id="rId6"/>
    <sheet name="6-Эл.эн.газ сув" sheetId="7" r:id="rId7"/>
    <sheet name="7-Гос.зак." sheetId="3" r:id="rId8"/>
    <sheet name="7.1-xarid.uzex.uz" sheetId="19" r:id="rId9"/>
    <sheet name="7.1-Магазин" sheetId="18" r:id="rId10"/>
    <sheet name="7.2-Конкурс-Отб.наил.предл." sheetId="10" r:id="rId11"/>
    <sheet name="7,3-Прямые закупки" sheetId="11" r:id="rId12"/>
    <sheet name="7,4-Аукцион" sheetId="12" r:id="rId13"/>
    <sheet name="7.5.-СПОТ_харид" sheetId="14" r:id="rId14"/>
    <sheet name="7.6.-СПОТ_сотиш" sheetId="15" r:id="rId15"/>
    <sheet name="8-cooper" sheetId="17" r:id="rId16"/>
  </sheets>
  <definedNames>
    <definedName name="_xlnm._FilterDatabase" localSheetId="0" hidden="1">'1-Хом аше ва мат'!$A$5:$B$272</definedName>
    <definedName name="_xlnm._FilterDatabase" localSheetId="2" hidden="1">'2.1.-Экспорт'!$A$6:$B$18</definedName>
    <definedName name="_xlnm._FilterDatabase" localSheetId="3" hidden="1">'2-Махсулот сотиш'!$A$6:$C$727</definedName>
    <definedName name="_xlnm._FilterDatabase" localSheetId="1" hidden="1">'3-Импорт '!$A$6:$B$30</definedName>
    <definedName name="_xlnm._FilterDatabase" localSheetId="4" hidden="1">'3-Хизматлар'!$A$6:$B$155</definedName>
    <definedName name="_xlnm._FilterDatabase" localSheetId="5" hidden="1">'5-Пудратчи'!$A$6:$B$12</definedName>
    <definedName name="_xlnm._FilterDatabase" localSheetId="6" hidden="1">'6-Эл.эн.газ сув'!$A$6:$B$12</definedName>
    <definedName name="_xlnm._FilterDatabase" localSheetId="8" hidden="1">'7.1-xarid.uzex.uz'!$A$4:$H$4</definedName>
    <definedName name="_xlnm._FilterDatabase" localSheetId="13" hidden="1">'7.5.-СПОТ_харид'!$A$4:$L$21</definedName>
    <definedName name="_xlnm._FilterDatabase" localSheetId="14" hidden="1">'7.6.-СПОТ_сотиш'!$A$4:$I$1132</definedName>
    <definedName name="_xlnm.Print_Titles" localSheetId="0">'1-Хом аше ва мат'!$5:$5</definedName>
    <definedName name="_xlnm.Print_Titles" localSheetId="3">'2-Махсулот сотиш'!$6:$6</definedName>
    <definedName name="_xlnm.Print_Titles" localSheetId="4">'3-Хизматлар'!$6:$6</definedName>
    <definedName name="_xlnm.Print_Titles" localSheetId="9">'7.1-Магазин'!$5:$5</definedName>
    <definedName name="_xlnm.Print_Titles" localSheetId="14">'7.6.-СПОТ_сотиш'!$4:$4</definedName>
    <definedName name="_xlnm.Print_Area" localSheetId="11">'7,3-Прямые закупки'!$A$1:$H$64</definedName>
    <definedName name="_xlnm.Print_Area" localSheetId="8">'7.1-xarid.uzex.uz'!$A$1:$H$128</definedName>
    <definedName name="_xlnm.Print_Area" localSheetId="9">'7.1-Магазин'!$A$1:$M$293</definedName>
    <definedName name="_xlnm.Print_Area" localSheetId="10">'7.2-Конкурс-Отб.наил.предл.'!$A$1:$M$9</definedName>
    <definedName name="_xlnm.Print_Area" localSheetId="13">'7.5.-СПОТ_харид'!$A$1:$I$21</definedName>
    <definedName name="_xlnm.Print_Area" localSheetId="14">'7.6.-СПОТ_сотиш'!$A$1:$I$1134</definedName>
    <definedName name="_xlnm.Print_Area" localSheetId="7">'7-Гос.зак.'!$G$1:$K$38</definedName>
  </definedNames>
  <calcPr calcId="125725"/>
</workbook>
</file>

<file path=xl/calcChain.xml><?xml version="1.0" encoding="utf-8"?>
<calcChain xmlns="http://schemas.openxmlformats.org/spreadsheetml/2006/main">
  <c r="M33" i="12"/>
  <c r="K27" i="3"/>
  <c r="B15" i="5" l="1"/>
  <c r="B291" i="2"/>
  <c r="B1326" i="4"/>
  <c r="K5" i="3"/>
  <c r="B507" i="1" l="1"/>
  <c r="E63" i="11"/>
  <c r="H128" i="19"/>
  <c r="I21" i="14"/>
  <c r="L293" i="18"/>
  <c r="M293"/>
  <c r="A71" i="19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70"/>
  <c r="H57" i="17"/>
  <c r="I1132" i="15"/>
  <c r="Q1138"/>
  <c r="K562"/>
  <c r="K563"/>
  <c r="K564"/>
  <c r="K565"/>
  <c r="K566"/>
  <c r="K567"/>
  <c r="K568"/>
  <c r="K569"/>
  <c r="K570"/>
  <c r="K571"/>
  <c r="K572"/>
  <c r="K573"/>
  <c r="K574"/>
  <c r="K575"/>
  <c r="K576"/>
  <c r="K577"/>
  <c r="K578"/>
  <c r="K579"/>
  <c r="K580"/>
  <c r="K581"/>
  <c r="K582"/>
  <c r="K583"/>
  <c r="K584"/>
  <c r="K585"/>
  <c r="K586"/>
  <c r="K587"/>
  <c r="K588"/>
  <c r="K589"/>
  <c r="K590"/>
  <c r="K591"/>
  <c r="K592"/>
  <c r="K593"/>
  <c r="K594"/>
  <c r="K595"/>
  <c r="K596"/>
  <c r="K597"/>
  <c r="K598"/>
  <c r="K599"/>
  <c r="K600"/>
  <c r="K601"/>
  <c r="K602"/>
  <c r="K603"/>
  <c r="K604"/>
  <c r="K605"/>
  <c r="K606"/>
  <c r="K607"/>
  <c r="K608"/>
  <c r="K609"/>
  <c r="K610"/>
  <c r="K611"/>
  <c r="K612"/>
  <c r="K613"/>
  <c r="K614"/>
  <c r="K615"/>
  <c r="K616"/>
  <c r="K617"/>
  <c r="K618"/>
  <c r="K619"/>
  <c r="K620"/>
  <c r="K621"/>
  <c r="K622"/>
  <c r="K623"/>
  <c r="K624"/>
  <c r="K625"/>
  <c r="K626"/>
  <c r="K627"/>
  <c r="K628"/>
  <c r="K629"/>
  <c r="K630"/>
  <c r="K631"/>
  <c r="K632"/>
  <c r="K633"/>
  <c r="K634"/>
  <c r="K635"/>
  <c r="K636"/>
  <c r="K637"/>
  <c r="K638"/>
  <c r="K639"/>
  <c r="K640"/>
  <c r="K641"/>
  <c r="K642"/>
  <c r="K643"/>
  <c r="K644"/>
  <c r="K645"/>
  <c r="K646"/>
  <c r="K647"/>
  <c r="K648"/>
  <c r="K649"/>
  <c r="K650"/>
  <c r="K651"/>
  <c r="K652"/>
  <c r="K653"/>
  <c r="K654"/>
  <c r="K655"/>
  <c r="K656"/>
  <c r="K657"/>
  <c r="K658"/>
  <c r="K659"/>
  <c r="K660"/>
  <c r="K661"/>
  <c r="K662"/>
  <c r="K663"/>
  <c r="K664"/>
  <c r="K665"/>
  <c r="K666"/>
  <c r="K667"/>
  <c r="K668"/>
  <c r="K669"/>
  <c r="K670"/>
  <c r="K671"/>
  <c r="K672"/>
  <c r="K673"/>
  <c r="K674"/>
  <c r="K675"/>
  <c r="K676"/>
  <c r="K677"/>
  <c r="K678"/>
  <c r="K679"/>
  <c r="K680"/>
  <c r="K681"/>
  <c r="K682"/>
  <c r="K683"/>
  <c r="K684"/>
  <c r="K685"/>
  <c r="K686"/>
  <c r="K687"/>
  <c r="K688"/>
  <c r="K689"/>
  <c r="K690"/>
  <c r="K691"/>
  <c r="K692"/>
  <c r="K693"/>
  <c r="K694"/>
  <c r="K695"/>
  <c r="K696"/>
  <c r="K697"/>
  <c r="K698"/>
  <c r="K699"/>
  <c r="K700"/>
  <c r="K701"/>
  <c r="K702"/>
  <c r="K703"/>
  <c r="K704"/>
  <c r="K705"/>
  <c r="K706"/>
  <c r="K707"/>
  <c r="K708"/>
  <c r="K709"/>
  <c r="K710"/>
  <c r="K711"/>
  <c r="K712"/>
  <c r="K713"/>
  <c r="K714"/>
  <c r="K715"/>
  <c r="K716"/>
  <c r="K717"/>
  <c r="K718"/>
  <c r="K719"/>
  <c r="K720"/>
  <c r="K721"/>
  <c r="K722"/>
  <c r="K723"/>
  <c r="K724"/>
  <c r="K725"/>
  <c r="K726"/>
  <c r="K727"/>
  <c r="K728"/>
  <c r="K729"/>
  <c r="K730"/>
  <c r="K731"/>
  <c r="K732"/>
  <c r="K733"/>
  <c r="K734"/>
  <c r="K735"/>
  <c r="K736"/>
  <c r="K737"/>
  <c r="K738"/>
  <c r="K739"/>
  <c r="K740"/>
  <c r="K741"/>
  <c r="K742"/>
  <c r="K743"/>
  <c r="K744"/>
  <c r="K745"/>
  <c r="K746"/>
  <c r="K747"/>
  <c r="K748"/>
  <c r="K749"/>
  <c r="K750"/>
  <c r="K751"/>
  <c r="K752"/>
  <c r="K753"/>
  <c r="K754"/>
  <c r="K755"/>
  <c r="K756"/>
  <c r="K757"/>
  <c r="K758"/>
  <c r="K759"/>
  <c r="K760"/>
  <c r="K761"/>
  <c r="K762"/>
  <c r="K763"/>
  <c r="K764"/>
  <c r="K765"/>
  <c r="K766"/>
  <c r="K767"/>
  <c r="K768"/>
  <c r="K769"/>
  <c r="K770"/>
  <c r="K771"/>
  <c r="K772"/>
  <c r="K773"/>
  <c r="K774"/>
  <c r="K775"/>
  <c r="K776"/>
  <c r="K777"/>
  <c r="K778"/>
  <c r="K779"/>
  <c r="K780"/>
  <c r="K781"/>
  <c r="K782"/>
  <c r="K783"/>
  <c r="K784"/>
  <c r="K785"/>
  <c r="K786"/>
  <c r="K787"/>
  <c r="K788"/>
  <c r="K789"/>
  <c r="K790"/>
  <c r="K791"/>
  <c r="K792"/>
  <c r="K793"/>
  <c r="K794"/>
  <c r="K795"/>
  <c r="K796"/>
  <c r="K797"/>
  <c r="K798"/>
  <c r="K799"/>
  <c r="K800"/>
  <c r="K801"/>
  <c r="K802"/>
  <c r="K803"/>
  <c r="K804"/>
  <c r="K805"/>
  <c r="K806"/>
  <c r="K807"/>
  <c r="K808"/>
  <c r="K809"/>
  <c r="K810"/>
  <c r="K811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881"/>
  <c r="K882"/>
  <c r="K883"/>
  <c r="K884"/>
  <c r="K885"/>
  <c r="K886"/>
  <c r="K887"/>
  <c r="K888"/>
  <c r="K889"/>
  <c r="K890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909"/>
  <c r="K910"/>
  <c r="K911"/>
  <c r="K912"/>
  <c r="K913"/>
  <c r="K914"/>
  <c r="K915"/>
  <c r="K916"/>
  <c r="K917"/>
  <c r="K918"/>
  <c r="K919"/>
  <c r="K920"/>
  <c r="K921"/>
  <c r="K922"/>
  <c r="K923"/>
  <c r="K924"/>
  <c r="K925"/>
  <c r="K926"/>
  <c r="K927"/>
  <c r="K928"/>
  <c r="K929"/>
  <c r="K930"/>
  <c r="K931"/>
  <c r="K932"/>
  <c r="K933"/>
  <c r="K934"/>
  <c r="K935"/>
  <c r="K936"/>
  <c r="K937"/>
  <c r="K938"/>
  <c r="K939"/>
  <c r="K940"/>
  <c r="K941"/>
  <c r="K942"/>
  <c r="K943"/>
  <c r="K944"/>
  <c r="K945"/>
  <c r="K946"/>
  <c r="K947"/>
  <c r="K948"/>
  <c r="K949"/>
  <c r="K950"/>
  <c r="K951"/>
  <c r="K952"/>
  <c r="K953"/>
  <c r="K954"/>
  <c r="K955"/>
  <c r="K956"/>
  <c r="K957"/>
  <c r="K958"/>
  <c r="K959"/>
  <c r="K960"/>
  <c r="K961"/>
  <c r="K962"/>
  <c r="K963"/>
  <c r="K964"/>
  <c r="K965"/>
  <c r="K966"/>
  <c r="K967"/>
  <c r="K968"/>
  <c r="K969"/>
  <c r="K970"/>
  <c r="K971"/>
  <c r="K972"/>
  <c r="K973"/>
  <c r="K974"/>
  <c r="K975"/>
  <c r="K976"/>
  <c r="K977"/>
  <c r="K978"/>
  <c r="K979"/>
  <c r="K980"/>
  <c r="K981"/>
  <c r="K982"/>
  <c r="K983"/>
  <c r="K984"/>
  <c r="K985"/>
  <c r="K986"/>
  <c r="K987"/>
  <c r="K988"/>
  <c r="K989"/>
  <c r="K990"/>
  <c r="K991"/>
  <c r="K992"/>
  <c r="K993"/>
  <c r="K994"/>
  <c r="K995"/>
  <c r="K996"/>
  <c r="K997"/>
  <c r="K998"/>
  <c r="K999"/>
  <c r="K1000"/>
  <c r="K1001"/>
  <c r="K1002"/>
  <c r="K1003"/>
  <c r="K1004"/>
  <c r="K1005"/>
  <c r="K1006"/>
  <c r="K1007"/>
  <c r="K1008"/>
  <c r="K1009"/>
  <c r="K1010"/>
  <c r="K1011"/>
  <c r="K1012"/>
  <c r="K1013"/>
  <c r="K1014"/>
  <c r="K1015"/>
  <c r="K1016"/>
  <c r="K1017"/>
  <c r="K1018"/>
  <c r="K1019"/>
  <c r="K1020"/>
  <c r="K1021"/>
  <c r="K1022"/>
  <c r="K1023"/>
  <c r="K1024"/>
  <c r="K1025"/>
  <c r="K1026"/>
  <c r="K1027"/>
  <c r="K1028"/>
  <c r="K1029"/>
  <c r="K1030"/>
  <c r="K1031"/>
  <c r="K1032"/>
  <c r="K1033"/>
  <c r="K1034"/>
  <c r="K1035"/>
  <c r="K1036"/>
  <c r="K1037"/>
  <c r="K1038"/>
  <c r="K1039"/>
  <c r="K1040"/>
  <c r="K1041"/>
  <c r="K1042"/>
  <c r="K1043"/>
  <c r="K1044"/>
  <c r="K1045"/>
  <c r="K1046"/>
  <c r="K1047"/>
  <c r="K1048"/>
  <c r="K1049"/>
  <c r="K1050"/>
  <c r="K1051"/>
  <c r="K1052"/>
  <c r="K1053"/>
  <c r="K1054"/>
  <c r="K1055"/>
  <c r="K1056"/>
  <c r="K1057"/>
  <c r="K1058"/>
  <c r="K1059"/>
  <c r="K1060"/>
  <c r="K1061"/>
  <c r="K1062"/>
  <c r="K1063"/>
  <c r="K1064"/>
  <c r="K1065"/>
  <c r="K1066"/>
  <c r="K1067"/>
  <c r="K1068"/>
  <c r="K1069"/>
  <c r="K1070"/>
  <c r="K1071"/>
  <c r="K1072"/>
  <c r="K1073"/>
  <c r="K1074"/>
  <c r="K1075"/>
  <c r="K1076"/>
  <c r="K1077"/>
  <c r="K1078"/>
  <c r="K1079"/>
  <c r="K1080"/>
  <c r="K1081"/>
  <c r="K1082"/>
  <c r="K1083"/>
  <c r="K1084"/>
  <c r="K1085"/>
  <c r="K1086"/>
  <c r="K1087"/>
  <c r="K1088"/>
  <c r="K1089"/>
  <c r="K1090"/>
  <c r="K1091"/>
  <c r="K1092"/>
  <c r="K1093"/>
  <c r="K1094"/>
  <c r="K1095"/>
  <c r="K1096"/>
  <c r="K1097"/>
  <c r="K1098"/>
  <c r="K1099"/>
  <c r="K1100"/>
  <c r="K1101"/>
  <c r="K1102"/>
  <c r="K1103"/>
  <c r="K1104"/>
  <c r="K1105"/>
  <c r="K1106"/>
  <c r="K1107"/>
  <c r="K1108"/>
  <c r="K1109"/>
  <c r="K1110"/>
  <c r="K1111"/>
  <c r="K1112"/>
  <c r="K1113"/>
  <c r="K1114"/>
  <c r="K1115"/>
  <c r="K1116"/>
  <c r="K1117"/>
  <c r="K1118"/>
  <c r="K1119"/>
  <c r="K1120"/>
  <c r="K1121"/>
  <c r="K1122"/>
  <c r="K1123"/>
  <c r="K1124"/>
  <c r="K1125"/>
  <c r="K1126"/>
  <c r="K1127"/>
  <c r="K1128"/>
  <c r="K1129"/>
  <c r="K1130"/>
  <c r="A21" i="14"/>
  <c r="K15"/>
  <c r="K16"/>
  <c r="K17"/>
  <c r="K18"/>
  <c r="K19"/>
  <c r="K20"/>
  <c r="M29" i="12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L9" i="10"/>
  <c r="M9"/>
  <c r="A204" i="18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119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18"/>
  <c r="A8"/>
  <c r="A9" s="1"/>
  <c r="A10" s="1"/>
  <c r="A11" s="1"/>
  <c r="A12" s="1"/>
  <c r="A13" s="1"/>
  <c r="A14" s="1"/>
  <c r="A15" s="1"/>
  <c r="A16" s="1"/>
  <c r="A17" s="1"/>
  <c r="A18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93" s="1"/>
  <c r="A94" s="1"/>
  <c r="A95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7"/>
  <c r="F18" i="10" l="1"/>
  <c r="H16" i="3"/>
  <c r="H17"/>
  <c r="H18"/>
  <c r="A1139" i="15"/>
  <c r="I22" i="14"/>
  <c r="G22"/>
  <c r="A22"/>
  <c r="H6" i="3" l="1"/>
  <c r="H7"/>
  <c r="H8"/>
  <c r="H9"/>
  <c r="H10"/>
  <c r="H11"/>
  <c r="H12"/>
  <c r="H13"/>
  <c r="H15"/>
  <c r="H5"/>
  <c r="F37"/>
  <c r="E37"/>
  <c r="K367" i="15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F17" i="10"/>
  <c r="K6" i="1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5"/>
  <c r="G1140" l="1"/>
  <c r="J23" i="3" s="1"/>
  <c r="G1139" i="15"/>
  <c r="I1140"/>
  <c r="I1139"/>
  <c r="J22" i="3"/>
  <c r="I23"/>
  <c r="I22" l="1"/>
  <c r="I1141" i="15"/>
  <c r="H1139"/>
  <c r="H1140"/>
  <c r="K23" i="3"/>
  <c r="K22"/>
  <c r="K6" i="14"/>
  <c r="K7"/>
  <c r="K8"/>
  <c r="K9"/>
  <c r="K10"/>
  <c r="K11"/>
  <c r="K12"/>
  <c r="K13"/>
  <c r="K14"/>
  <c r="K5"/>
  <c r="K37" l="1"/>
  <c r="I18" i="3" s="1"/>
  <c r="K36" i="14"/>
  <c r="I17" i="3" s="1"/>
  <c r="K35" i="14"/>
  <c r="I16" i="3" s="1"/>
  <c r="K27" i="14"/>
  <c r="I8" i="3" s="1"/>
  <c r="K33" i="14"/>
  <c r="I14" i="3" s="1"/>
  <c r="I26" i="14"/>
  <c r="K7" i="3" s="1"/>
  <c r="K26" i="14"/>
  <c r="I7" i="3" s="1"/>
  <c r="K31" i="14"/>
  <c r="I12" i="3" s="1"/>
  <c r="I25" i="14"/>
  <c r="K6" i="3" s="1"/>
  <c r="G24" i="14"/>
  <c r="J5" i="3" s="1"/>
  <c r="K30" i="14"/>
  <c r="I11" i="3" s="1"/>
  <c r="K29" i="14"/>
  <c r="I10" i="3" s="1"/>
  <c r="K24" i="14"/>
  <c r="G28" s="1"/>
  <c r="J9" i="3" s="1"/>
  <c r="I27" i="14"/>
  <c r="K8" i="3" s="1"/>
  <c r="I24" i="14"/>
  <c r="K25"/>
  <c r="G25"/>
  <c r="J6" i="3" s="1"/>
  <c r="K28" i="14"/>
  <c r="I9" i="3" s="1"/>
  <c r="K34" i="14"/>
  <c r="I15" i="3" s="1"/>
  <c r="G27" i="14"/>
  <c r="J8" i="3" s="1"/>
  <c r="K32" i="14"/>
  <c r="I13" i="3" s="1"/>
  <c r="G26" i="14"/>
  <c r="J7" i="3" s="1"/>
  <c r="B34" i="16"/>
  <c r="B33"/>
  <c r="G34" i="14" l="1"/>
  <c r="J15" i="3" s="1"/>
  <c r="I34" i="14"/>
  <c r="K15" i="3" s="1"/>
  <c r="I28" i="14"/>
  <c r="H28" s="1"/>
  <c r="G36"/>
  <c r="J17" i="3" s="1"/>
  <c r="I35" i="14"/>
  <c r="K16" i="3" s="1"/>
  <c r="I30" i="14"/>
  <c r="I37"/>
  <c r="K18" i="3" s="1"/>
  <c r="I6"/>
  <c r="G30" i="14"/>
  <c r="J11" i="3" s="1"/>
  <c r="G33" i="14"/>
  <c r="J14" i="3" s="1"/>
  <c r="K38" i="14"/>
  <c r="G29"/>
  <c r="G35" s="1"/>
  <c r="I31"/>
  <c r="G31"/>
  <c r="J12" i="3" s="1"/>
  <c r="I32" i="14"/>
  <c r="G32"/>
  <c r="J13" i="3" s="1"/>
  <c r="I36" i="14"/>
  <c r="I29"/>
  <c r="H27"/>
  <c r="H25"/>
  <c r="H26"/>
  <c r="H24"/>
  <c r="G37"/>
  <c r="I33"/>
  <c r="I5" i="3"/>
  <c r="E36"/>
  <c r="F35"/>
  <c r="E35"/>
  <c r="K24"/>
  <c r="I24"/>
  <c r="K9" l="1"/>
  <c r="H31" i="14"/>
  <c r="H33"/>
  <c r="H30"/>
  <c r="I20" i="3"/>
  <c r="H32" i="14"/>
  <c r="H34"/>
  <c r="K13" i="3"/>
  <c r="H36" i="14"/>
  <c r="K17" i="3"/>
  <c r="H37" i="14"/>
  <c r="J18" i="3"/>
  <c r="K12"/>
  <c r="H35" i="14"/>
  <c r="J16" i="3"/>
  <c r="E38"/>
  <c r="I38" i="14"/>
  <c r="I40" s="1"/>
  <c r="J10" i="3"/>
  <c r="K11"/>
  <c r="K14"/>
  <c r="H29" i="14"/>
  <c r="K10" i="3"/>
  <c r="F36"/>
  <c r="F38" s="1"/>
  <c r="K20" l="1"/>
</calcChain>
</file>

<file path=xl/sharedStrings.xml><?xml version="1.0" encoding="utf-8"?>
<sst xmlns="http://schemas.openxmlformats.org/spreadsheetml/2006/main" count="9688" uniqueCount="3869">
  <si>
    <t>Хом аше, материаллар сотиб олиш буйича шартномалар руйхати</t>
  </si>
  <si>
    <t>Контрагаент</t>
  </si>
  <si>
    <t>Суммаси</t>
  </si>
  <si>
    <t>MChJ CHIRCHIQ GTS</t>
  </si>
  <si>
    <t>MChJ Vi-Va TRAVEL</t>
  </si>
  <si>
    <t>AJ "TOSHKENT" RESPUBLIKA FOND BIRJASI</t>
  </si>
  <si>
    <t>AJ ToshvilSuvoqova</t>
  </si>
  <si>
    <t>MChJ UNITEL (Билайн)</t>
  </si>
  <si>
    <t xml:space="preserve">   Договор №117691345-66юрс от 15.02.10г.услуги интернет-связи</t>
  </si>
  <si>
    <t>XT HAKIMOV BAHTIYOR TALIPOVICH</t>
  </si>
  <si>
    <t>Аудиторская организация  MChJ "FTF-LEA-AUDIT"</t>
  </si>
  <si>
    <t xml:space="preserve">   Договор 314-36юрс от 19.01.17 Услуги спецсвязи</t>
  </si>
  <si>
    <t>Межведомственный Хозрасчетный Архив Янгиюльского  р-на</t>
  </si>
  <si>
    <t>Хизматлар буйича шартномалар руйхати</t>
  </si>
  <si>
    <t>Итого</t>
  </si>
  <si>
    <t>DK Qimmatli Qog'ozlar MARKAZIY DEPOZITARIYSI</t>
  </si>
  <si>
    <t>DUK Respublika maxsus aloqa bog'lamasi</t>
  </si>
  <si>
    <t>Toshkent viloyati statistika boshqarmasi</t>
  </si>
  <si>
    <t xml:space="preserve">   Договор</t>
  </si>
  <si>
    <t>AJ CHIRCHIQ Transformator zavodi</t>
  </si>
  <si>
    <t>AJ KONVIN</t>
  </si>
  <si>
    <t>AJ Maxam-Chirchiq</t>
  </si>
  <si>
    <t>AJ NO'KIS VINOZAVODI</t>
  </si>
  <si>
    <t>AJ Samarqand Dori-Darmon</t>
  </si>
  <si>
    <t>AJ Toshkent viloyati Dori-Darmon</t>
  </si>
  <si>
    <t>MChJ "IXLOS-XAVAS-UMID"</t>
  </si>
  <si>
    <t>MChJ "STANDART POLIGRAF SERVICE"</t>
  </si>
  <si>
    <t>MChJ AIR TIME</t>
  </si>
  <si>
    <t>MChJ ANAXMEDGAZ-BIZNES</t>
  </si>
  <si>
    <t>MChJ ANIS PRO PRODUCT</t>
  </si>
  <si>
    <t>MChJ ATSETAT BIZNES</t>
  </si>
  <si>
    <t>MChJ BUXORO Dori-Darmon</t>
  </si>
  <si>
    <t>MChJ JNS LABS</t>
  </si>
  <si>
    <t>MChJ KOMSAR</t>
  </si>
  <si>
    <t>MChJ Max PHARM Service</t>
  </si>
  <si>
    <t>MChJ Medical Max pharm</t>
  </si>
  <si>
    <t>MChJ Ozbekiston Dori-Taminot</t>
  </si>
  <si>
    <t>MChJ Qaraqalpaq Dari-Darmaq</t>
  </si>
  <si>
    <t>MChJ QORA-QAMICH dorihonalari</t>
  </si>
  <si>
    <t>MChJ SIRDARYO DORI-DARMON</t>
  </si>
  <si>
    <t>ShK KLIN-KOSMETIKA</t>
  </si>
  <si>
    <t>XK AKTASH</t>
  </si>
  <si>
    <t>XK BIO KORM</t>
  </si>
  <si>
    <t>XK KAMALAK-L.B</t>
  </si>
  <si>
    <t>XK MUQADDAM SERVIS</t>
  </si>
  <si>
    <t>Жил поселок</t>
  </si>
  <si>
    <t>СП  Fatih  Lazzat  Maya  MCHJ</t>
  </si>
  <si>
    <t>СП FAR-VAB</t>
  </si>
  <si>
    <t>Тайёр махсулот сотиш буйича шартномалар руйхати</t>
  </si>
  <si>
    <t>DSENM YANGIYO'L SHAHAR</t>
  </si>
  <si>
    <t>XK ENERGOTEXSERVIS</t>
  </si>
  <si>
    <t>DUK AKADEMTA`MINOT</t>
  </si>
  <si>
    <t>MChJ QK AL Majid Beauty Group</t>
  </si>
  <si>
    <t>Валюта USD</t>
  </si>
  <si>
    <t>1-илова</t>
  </si>
  <si>
    <t>2-илова</t>
  </si>
  <si>
    <t>3-илова</t>
  </si>
  <si>
    <t>4-илова</t>
  </si>
  <si>
    <t>5-илова</t>
  </si>
  <si>
    <t>MChJ BILLUR SUV SERVIS</t>
  </si>
  <si>
    <t>Yangiyol shahar Elektr Taminoti Korhonasi</t>
  </si>
  <si>
    <t>Эл.энергия, табиий газ ва сув билан таъминлаш буйича шартномалар руйхати</t>
  </si>
  <si>
    <t>6-илова</t>
  </si>
  <si>
    <t>7-илова</t>
  </si>
  <si>
    <t>YTT Muradasilov Server Ayderovich</t>
  </si>
  <si>
    <t>DUK TOZA HUDUD Yangiyol shahar filiali</t>
  </si>
  <si>
    <t>O'ZBEKISTON SAVDO-SANOAT PALATASI</t>
  </si>
  <si>
    <t xml:space="preserve">   Договор MTV-143 от 19.02.19 Членский взнос</t>
  </si>
  <si>
    <t>Toshkent viloyati favqulodda vaziyatlar boshqarmasi</t>
  </si>
  <si>
    <t>YANGIYO'L SHAHAR XO'JALIK XISOBIDAGI DIZENFEKSIYA STANSIYASI</t>
  </si>
  <si>
    <t>MChJ IMPERIAL PRINT</t>
  </si>
  <si>
    <t>MChJ SSK FARAVON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</si>
  <si>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</si>
  <si>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</si>
  <si>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</si>
  <si>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</si>
  <si>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</si>
  <si>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</si>
  <si>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</si>
  <si>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</si>
  <si>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</si>
  <si>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</si>
  <si>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№</t>
  </si>
  <si>
    <t>Сумма договора</t>
  </si>
  <si>
    <t>№ сделки</t>
  </si>
  <si>
    <t>Пшеница</t>
  </si>
  <si>
    <t>Барда</t>
  </si>
  <si>
    <t>AJ NAVOIY IES</t>
  </si>
  <si>
    <t>MChJ DENTAFILL PLYUS</t>
  </si>
  <si>
    <t>MChJ Jurabek PRINT</t>
  </si>
  <si>
    <t>MChJ XORAZM Dori-Darmon</t>
  </si>
  <si>
    <t>Q.K. MChJ "DINA PARFUM"</t>
  </si>
  <si>
    <t>QK AJ INDORAMA KOKAND TEXTILE</t>
  </si>
  <si>
    <t>MChJ ABINA COSMETIK</t>
  </si>
  <si>
    <t>MChJ QK HEALTH LINE</t>
  </si>
  <si>
    <t>Toshkent viloyati QO'RIQLASH BOSHQARMASI O'R MG</t>
  </si>
  <si>
    <t xml:space="preserve">   Договор 1105-515юрс от 30.08.19 Охрана объекта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</si>
  <si>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</si>
  <si>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</si>
  <si>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</si>
  <si>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</si>
  <si>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</si>
  <si>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>ПРЯМЫЕ ЗАКУПКИ</t>
  </si>
  <si>
    <t>АУКЦИОН</t>
  </si>
  <si>
    <t>Дизельное топливо ЭКО ООО "Бухарский НПЗ"</t>
  </si>
  <si>
    <t>Карбамид марки "А", меш АО "Максам-Чирчик"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</si>
  <si>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</si>
  <si>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</si>
  <si>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</si>
  <si>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</si>
  <si>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</si>
  <si>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</si>
  <si>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MCHJ TASHKENT POLYMER SINTEZ</t>
  </si>
  <si>
    <t>MChJ ULKAN PARVOZ SERVIS</t>
  </si>
  <si>
    <t>DK O'ZBEKISTON MILLIY METROLOGIYA INSTITUTI</t>
  </si>
  <si>
    <t>DUK O’ZBEKISTON ILMIY-SINOV VA SIFAT NAZORATI MARKAZI (UzTest)</t>
  </si>
  <si>
    <t>АИКБ  Ипак Йули Янгиюль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</si>
  <si>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</si>
  <si>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</si>
  <si>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</si>
  <si>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</si>
  <si>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</si>
  <si>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</si>
  <si>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</si>
  <si>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</si>
  <si>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</si>
  <si>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</si>
  <si>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</si>
  <si>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Maxam-Chirchiq AJ</t>
  </si>
  <si>
    <t>200941518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</si>
  <si>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</si>
  <si>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</si>
  <si>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</si>
  <si>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</si>
  <si>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</si>
  <si>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</si>
  <si>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</si>
  <si>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ACTIVE BUSINESS LINE oilaviy korxonasi</t>
  </si>
  <si>
    <t>MChJ BIO COSMETICS</t>
  </si>
  <si>
    <t>MChJ ISGS BREND TORG</t>
  </si>
  <si>
    <t>MChJ ECO PHARM MED INVEST</t>
  </si>
  <si>
    <t>MChJ QK AFSAR COMPANY LTD</t>
  </si>
  <si>
    <t>MChJ QK NAVOIY BEAUTY COSMETICS</t>
  </si>
  <si>
    <t>Respublika SUDTIBBIY EKSPERTIZA IAM Toshkent viloyati</t>
  </si>
  <si>
    <t>XK CHEMICAL BUBBLE GROUP</t>
  </si>
  <si>
    <t>AK O`ZBEKTELEKOM Toshkent filiali</t>
  </si>
  <si>
    <t xml:space="preserve">   Договор 02_918/3140 от 08.01.20г.Интернет Teznet business-3 10 Мбит/с</t>
  </si>
  <si>
    <t xml:space="preserve">   Договор 4-28юрс от 15.01.20 Услуги связи</t>
  </si>
  <si>
    <t>MChJ "PREMIUM POLIGRAF BIZNES"</t>
  </si>
  <si>
    <t>MChJ "UNICON-SOFT"</t>
  </si>
  <si>
    <t xml:space="preserve">   Закупки на cooperation.uz по КМ ПП-833 от 30.09.19г</t>
  </si>
  <si>
    <t xml:space="preserve">   Договор 6-85юрс от 01.02.20 Пожарная безопасность</t>
  </si>
  <si>
    <t>MChJ "KORNELIYA"</t>
  </si>
  <si>
    <t xml:space="preserve">Заключенные договоры на cooperation.uz </t>
  </si>
  <si>
    <t>AJ OLMALIQ КMK</t>
  </si>
  <si>
    <t>MChJ ZOLOTOE RUNO</t>
  </si>
  <si>
    <t>ИТОГО UZS</t>
  </si>
  <si>
    <t>MChJ BUNYOD GOLD</t>
  </si>
  <si>
    <t>MChJ Elite Pharma Med Group</t>
  </si>
  <si>
    <t>MChJ GALENIKA INVEST</t>
  </si>
  <si>
    <t>MChJ KATRANT</t>
  </si>
  <si>
    <t>MChJ Qashqadaryo Dori-Darmon</t>
  </si>
  <si>
    <t>MChJ QK UZTEX Tashkent</t>
  </si>
  <si>
    <t>MChJ STEKLOPLASTIK</t>
  </si>
  <si>
    <t>OK CHORVA NURZIYO BARAKASI</t>
  </si>
  <si>
    <t>DUK AGROSANOAT MAJMUIDA XIZMAT KO`RSATISH MARKAZI</t>
  </si>
  <si>
    <t>DUK RESPUBLIKA INKASSASIYA XIZMATI Tosh.vil.boshqarmasi</t>
  </si>
  <si>
    <t xml:space="preserve">   Договор 4187/20 от 02.03.20 Услуги инкассации</t>
  </si>
  <si>
    <t>MChJ Barakat Cipro</t>
  </si>
  <si>
    <t>MChJ Fides solutions</t>
  </si>
  <si>
    <t>Список заключенных договоров на портале UZEX.UZ</t>
  </si>
  <si>
    <t>СП CHORVA-NURZIYO-BARAKASI</t>
  </si>
  <si>
    <t>307456581</t>
  </si>
  <si>
    <t>Поставщик</t>
  </si>
  <si>
    <t>Арматура 12 - 35ГС мерной длины АО "Узметкомбинат"</t>
  </si>
  <si>
    <t>"ASIA METALL BUSINESS" xususiy korxonasi</t>
  </si>
  <si>
    <t>301010857</t>
  </si>
  <si>
    <t>MChJ "ASIA METALL BUSINESS"</t>
  </si>
  <si>
    <t>XK Maximum business group</t>
  </si>
  <si>
    <t>XK Nasiba Gavhar</t>
  </si>
  <si>
    <t xml:space="preserve"> </t>
  </si>
  <si>
    <t>DUK Manaviyat Nashriyoti</t>
  </si>
  <si>
    <t>MChJ BONU shirinliklari</t>
  </si>
  <si>
    <t>MCHJ Ecowall</t>
  </si>
  <si>
    <t>MCHJ SAG AGRO</t>
  </si>
  <si>
    <t>MChJ SANO STANDART</t>
  </si>
  <si>
    <t>MChJ WORLD TRADE SOLUTIONS TASHKENT</t>
  </si>
  <si>
    <t>XK MAHMUDOV MURODJON MAXAMMADOVICH</t>
  </si>
  <si>
    <t>AJ “Hududgazta’minot”</t>
  </si>
  <si>
    <t xml:space="preserve">   Договор 1909352324-398юрс от 07.08.20 Услуги связи мобайл</t>
  </si>
  <si>
    <t>DUK "ELEKTRON ONLAYN-AUKSIONLARNI TASHKIL ETISH MARKAZI"</t>
  </si>
  <si>
    <t>ELEKTRON KOOPERATSIYA PORTALI MARKAZI</t>
  </si>
  <si>
    <t>ТехПД-1 Ташкент</t>
  </si>
  <si>
    <t xml:space="preserve">   Договор 12-04/7 от 01.07.20 Природный газ</t>
  </si>
  <si>
    <t>8-илова</t>
  </si>
  <si>
    <t>7.5-илова</t>
  </si>
  <si>
    <t>7.4-илова</t>
  </si>
  <si>
    <t>7.2-илова</t>
  </si>
  <si>
    <t>7.1.-илова</t>
  </si>
  <si>
    <t>7.3.-илова</t>
  </si>
  <si>
    <t>7.6-илова</t>
  </si>
  <si>
    <t>Toshkent Agrosanoat MCHJ</t>
  </si>
  <si>
    <t>200566549</t>
  </si>
  <si>
    <t>201882883</t>
  </si>
  <si>
    <t>ФХ QOBIL OMAD</t>
  </si>
  <si>
    <t>302309885</t>
  </si>
  <si>
    <t>Наименование товара</t>
  </si>
  <si>
    <t>Дата</t>
  </si>
  <si>
    <t>Пшен</t>
  </si>
  <si>
    <t>Дизе</t>
  </si>
  <si>
    <t>Карб</t>
  </si>
  <si>
    <t>FX "QOBIL OMAD"</t>
  </si>
  <si>
    <t>FX Jamol OTA</t>
  </si>
  <si>
    <t>MChJ BIO XLOR AKTIV</t>
  </si>
  <si>
    <t>MChJ HILAL COSMETICS</t>
  </si>
  <si>
    <t>MChJ HVARA</t>
  </si>
  <si>
    <t>MChJ Kitobdornashr</t>
  </si>
  <si>
    <t>MChJ PRINT.UZ</t>
  </si>
  <si>
    <t>MChJ SANO TECHNOLOGY</t>
  </si>
  <si>
    <t>MCHJ Toshkent Agrosanoat</t>
  </si>
  <si>
    <t>MChJ SAVDOELETRONIKA XIZMATLARI</t>
  </si>
  <si>
    <t xml:space="preserve">   Договор 9Y-0001 от 25.12.20 услуги по ККМ SIMURG 001</t>
  </si>
  <si>
    <t>Труба полиэтиленовая ПЭГК d-500 SN8 ООО VIKAAZ PLAST</t>
  </si>
  <si>
    <t>Мыло хозяйственное 60% 350гр ХИИ "Yangiyol Yog-Moy" AO</t>
  </si>
  <si>
    <t>"OISHA OMAD BARAKA" Масъулияти чекланган жамияти</t>
  </si>
  <si>
    <t>302072186</t>
  </si>
  <si>
    <t>ООО OROM PAXTA</t>
  </si>
  <si>
    <t>307643714</t>
  </si>
  <si>
    <t>BILLUR SUV SERVIS MCHJ</t>
  </si>
  <si>
    <t>Перекись водорода 60%</t>
  </si>
  <si>
    <t>ООО GREEN APPLE S</t>
  </si>
  <si>
    <t>Ткань х/б суровая (бязь)</t>
  </si>
  <si>
    <t>Труб</t>
  </si>
  <si>
    <t>Мыло</t>
  </si>
  <si>
    <t>AJ "O'ZBEKISTON RESPUBLIKASI TOVAR-XOMASHYO BIRJASI"</t>
  </si>
  <si>
    <t xml:space="preserve">   ИНП:75254 от 01.01.19 счет 009 Бирж.торги на УзР</t>
  </si>
  <si>
    <t xml:space="preserve">   Договор 64-21 от 12.02.21 Листинг.взнос</t>
  </si>
  <si>
    <t>DSENM RESPUBLIKA</t>
  </si>
  <si>
    <t xml:space="preserve">   Договор 157 от 27.03.21 Анализ пшеницы</t>
  </si>
  <si>
    <t>MChJ NORMA DAVRIY NASHRLARI</t>
  </si>
  <si>
    <t>GREEN APPLE S mas‘uliyati cheklangan jamiyati</t>
  </si>
  <si>
    <t>MCHJ OISHA OMAD BARAKA</t>
  </si>
  <si>
    <t>MCHJ OROM PAXTA</t>
  </si>
  <si>
    <t>MChJ Yuqorichirchiq Energy Systems</t>
  </si>
  <si>
    <t>OK PRINTING HOUSE</t>
  </si>
  <si>
    <t>QK BUX-TEL</t>
  </si>
  <si>
    <t>XF A.SH.A Oz KONTAKT</t>
  </si>
  <si>
    <t>BUXORO ULGURJI SAVDO MARKAZI mas‘uliyati cheklangan jamiyati</t>
  </si>
  <si>
    <t>MChJ BEST BUY AND SELL</t>
  </si>
  <si>
    <t>MChJ BIELEKTRO</t>
  </si>
  <si>
    <t>MCHJ GREEN ENERGY SOLUTION</t>
  </si>
  <si>
    <t>MCHJ Navoiy Kimyo Invest</t>
  </si>
  <si>
    <t>MCHJ New Format-Tashkent</t>
  </si>
  <si>
    <t>MChJ OQ-TOSH SANATORIYASI</t>
  </si>
  <si>
    <t>MChJ SALT MINING</t>
  </si>
  <si>
    <t>BIZNES VA TADBIRKORLIK OLIY MAKTABI</t>
  </si>
  <si>
    <t xml:space="preserve">   Договор 154/ОЦ от 26.02.21 Услуги по оценке сист.корп.управл.</t>
  </si>
  <si>
    <t>DUK SHAHARSOZLIK HUJJATLARI EKSPERTIZASI Таш.обл.филиал</t>
  </si>
  <si>
    <t>MChJ "2-SON KO'CHMA MEXANIZATSIYALASHGAN KOLONNA"</t>
  </si>
  <si>
    <t xml:space="preserve">   Договор 2-652юрс от 06.12.19 Строительство здания ДОУ на 100 мест</t>
  </si>
  <si>
    <t>MChJ AIS TECHNO GROUP</t>
  </si>
  <si>
    <t>MChJ LIDER KONSALT SERVIS</t>
  </si>
  <si>
    <t>XK "KONSAUD UNIVERSAL"</t>
  </si>
  <si>
    <t xml:space="preserve">   Договор 21-062 от 09.03.21 Аудиторские услуги</t>
  </si>
  <si>
    <t>CITY PRINT mas‘uliyati cheklangan jamiyati</t>
  </si>
  <si>
    <t>GLOBAL ANTISEPT mas‘uliyati cheklangan jamiyati</t>
  </si>
  <si>
    <t>DUK DAVLAT BELGISI</t>
  </si>
  <si>
    <t>G`afur G`ulom nomidagi nashriyot-matbaa ijodiy uyi</t>
  </si>
  <si>
    <t>MChJ BULUNGUR 1</t>
  </si>
  <si>
    <t>MChJ ENRICO LINE</t>
  </si>
  <si>
    <t>MChJ EUROASIA PRINT</t>
  </si>
  <si>
    <t>MCHJ FIBBER</t>
  </si>
  <si>
    <t>MChJ IPSUM PATHOLOGY</t>
  </si>
  <si>
    <t>MChJ Kamalak Print</t>
  </si>
  <si>
    <t>MChJ MAX AND TOP</t>
  </si>
  <si>
    <t>MCHJ Me'mor Elnazar Loyiha</t>
  </si>
  <si>
    <t>MChJ OKS MASSAGET</t>
  </si>
  <si>
    <t>MChJ Parlak Ambalaj</t>
  </si>
  <si>
    <t>MChJ PREMIUM ALCO</t>
  </si>
  <si>
    <t>MChJ PREMIUM FLEX</t>
  </si>
  <si>
    <t>MChJ PREMIUM POLYGRAPH</t>
  </si>
  <si>
    <t>MChJ QK COLORFLEX</t>
  </si>
  <si>
    <t>MChJ RICH WORLD COSMETIC</t>
  </si>
  <si>
    <t>MChJ TRADE EQUIPMENT</t>
  </si>
  <si>
    <t>MCHJ Uniderm</t>
  </si>
  <si>
    <t>OK "FRAGRANCE PARFUMS"</t>
  </si>
  <si>
    <t>QK MChJ BUMA</t>
  </si>
  <si>
    <t>XK ILXON NAZAROV</t>
  </si>
  <si>
    <t>XK LION PRINT</t>
  </si>
  <si>
    <t>ООО SALT MINING</t>
  </si>
  <si>
    <t>305589354</t>
  </si>
  <si>
    <t>Пшеница мягких сортов, продовольственная, 3-го класс, урожай 2020г ООО Asia Metall Business</t>
  </si>
  <si>
    <t>соль</t>
  </si>
  <si>
    <t>Спирт этиловый ректификованный пищевой Альфа АО Biokimyo</t>
  </si>
  <si>
    <t>XK "ZIYO NUR FARM"</t>
  </si>
  <si>
    <t>206966290</t>
  </si>
  <si>
    <t>Спирт этиловый ректификованный пищевой Люкс АО Biokimyo</t>
  </si>
  <si>
    <t>Спирт этиловый ректификованный технический АО Biokimyo</t>
  </si>
  <si>
    <t>ООО ECO PHARM MED   INVEST</t>
  </si>
  <si>
    <t>305209880</t>
  </si>
  <si>
    <t>ООО "CITY PRINT"</t>
  </si>
  <si>
    <t>207114804</t>
  </si>
  <si>
    <t>205994456</t>
  </si>
  <si>
    <t xml:space="preserve">Колорфлекс СП </t>
  </si>
  <si>
    <t>204135488</t>
  </si>
  <si>
    <t>ООО HVARA</t>
  </si>
  <si>
    <t>306766008</t>
  </si>
  <si>
    <t>"Premium-Alco" mas`uliyati cheklangan jamiyati</t>
  </si>
  <si>
    <t>301520586</t>
  </si>
  <si>
    <t xml:space="preserve">OOO ELITE PHARMA MED GROUP </t>
  </si>
  <si>
    <t>303821811</t>
  </si>
  <si>
    <t>BIO XLOR AKTIV MCHJ</t>
  </si>
  <si>
    <t>303493406</t>
  </si>
  <si>
    <t>"MAX AND TOP" MChJ</t>
  </si>
  <si>
    <t>302639396</t>
  </si>
  <si>
    <t>IPSUM PATHOLOGY MCHJ</t>
  </si>
  <si>
    <t>304808034</t>
  </si>
  <si>
    <t>DENTAFI LL PLYUS МЧЖ</t>
  </si>
  <si>
    <t>205833140</t>
  </si>
  <si>
    <t>FIBBER  МЧЖ</t>
  </si>
  <si>
    <t>301882374</t>
  </si>
  <si>
    <t>PARLAK AMBALAJ ООО</t>
  </si>
  <si>
    <t>304855017</t>
  </si>
  <si>
    <t>"JNS LABS" masuliyati cheklangan jamiyati</t>
  </si>
  <si>
    <t>302121021</t>
  </si>
  <si>
    <t>АО Бекабадцемент</t>
  </si>
  <si>
    <t>200459808</t>
  </si>
  <si>
    <t>CП ООО "BUMA"</t>
  </si>
  <si>
    <t>204287085</t>
  </si>
  <si>
    <t>ООО UNIDERM</t>
  </si>
  <si>
    <t>306110530</t>
  </si>
  <si>
    <t>ООО "Medical max pharm"</t>
  </si>
  <si>
    <t>303219142</t>
  </si>
  <si>
    <t>ООО GLOBAL ANTISEPT</t>
  </si>
  <si>
    <t>307692930</t>
  </si>
  <si>
    <t>"LION PRINT" xususiy korxonasi</t>
  </si>
  <si>
    <t>300986126</t>
  </si>
  <si>
    <t>"BULUNGUR-1" mas`uliyati cheklangan jamiyati</t>
  </si>
  <si>
    <t>200730044</t>
  </si>
  <si>
    <t>"QASHQADARYO DORI-DARMON" АЖ</t>
  </si>
  <si>
    <t>200668420</t>
  </si>
  <si>
    <t>203697731</t>
  </si>
  <si>
    <t>"КАМАЛАК-ЛБ" хусусий корхонаси</t>
  </si>
  <si>
    <t>200321473</t>
  </si>
  <si>
    <t>CHEMICAL BUBBLE GROUP XK</t>
  </si>
  <si>
    <t>303864354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</si>
  <si>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</si>
  <si>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</si>
  <si>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</si>
  <si>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</si>
  <si>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</si>
  <si>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</si>
  <si>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"PREMIUM FLEX" masuliyati cheklangan jamiyati</t>
  </si>
  <si>
    <t>207148034</t>
  </si>
  <si>
    <t>"ANIS PRO PRODUCT" mas`uliyati cheklangan jamiyati</t>
  </si>
  <si>
    <t>302478455</t>
  </si>
  <si>
    <t>"BIO-COSMETICS" masuliyati cheklangan jamiyati</t>
  </si>
  <si>
    <t>302479834</t>
  </si>
  <si>
    <t>ЧП ILXON  NAZAROV</t>
  </si>
  <si>
    <t>306425984</t>
  </si>
  <si>
    <t>OOO IMPERIAL PRINT</t>
  </si>
  <si>
    <t>304885597</t>
  </si>
  <si>
    <t>"OKS MASSAGET" MCHJ</t>
  </si>
  <si>
    <t>307099741</t>
  </si>
  <si>
    <t>POLIGRAF EXTRA MCHJ</t>
  </si>
  <si>
    <t>301253490</t>
  </si>
  <si>
    <t>"SANO TECHNOLOGY" masuliyati cheklangan jamiyati</t>
  </si>
  <si>
    <t>207093674</t>
  </si>
  <si>
    <t>Бард</t>
  </si>
  <si>
    <t>Спир</t>
  </si>
  <si>
    <t>BIELEKTRO MCHJ</t>
  </si>
  <si>
    <t>Аудиторские услуги</t>
  </si>
  <si>
    <t>AJ OHANGARONSEMENT</t>
  </si>
  <si>
    <t>MChJ KAFOLAT REZINA</t>
  </si>
  <si>
    <t>MChJ PISKENT HAMKOR SAVDO</t>
  </si>
  <si>
    <t>MCHJ VIDCOM</t>
  </si>
  <si>
    <t>MChJ WHEAT EXPORTS-INVEST</t>
  </si>
  <si>
    <t>В валюте</t>
  </si>
  <si>
    <t>Курс</t>
  </si>
  <si>
    <t>SHAHRISABZ VINO-AROQ aksiyadorlik jamiyati</t>
  </si>
  <si>
    <t>AJ Sirdaryo vino</t>
  </si>
  <si>
    <t>MChJ ALVIERO</t>
  </si>
  <si>
    <t>MChJ AROMA PARADISE</t>
  </si>
  <si>
    <t>MCHJ BOG'IZOG'ON</t>
  </si>
  <si>
    <t>MChJ CREDO PRINT GROUP</t>
  </si>
  <si>
    <t>MCHJ Farm Lux Medical Invest</t>
  </si>
  <si>
    <t>MChJ GOODNESS BUSINESS TRADE</t>
  </si>
  <si>
    <t>MCHJ HAMKOR-OSIYO</t>
  </si>
  <si>
    <t>MChJ HILOL NASHR</t>
  </si>
  <si>
    <t>MCHJ MEHNAT Agrofirmasi</t>
  </si>
  <si>
    <t>MChJ Muzaffar Kulol</t>
  </si>
  <si>
    <t>MChJ NATUREX</t>
  </si>
  <si>
    <t>MChJ NAZEEF</t>
  </si>
  <si>
    <t>MCHJ OREBET</t>
  </si>
  <si>
    <t>MChJ POLIGRAF EXTRA</t>
  </si>
  <si>
    <t>MChJ QK Remedy Group</t>
  </si>
  <si>
    <t>MCHJ RUHSHONA MED FARM</t>
  </si>
  <si>
    <t>MCHJ TEXNOPARK</t>
  </si>
  <si>
    <t>XK BIOMED PHARMSANOAT</t>
  </si>
  <si>
    <t>XK DECUSERO</t>
  </si>
  <si>
    <t>XK TRAST MED-FARM</t>
  </si>
  <si>
    <t xml:space="preserve">   Договор 627 от 24.12.20 Поставка Пар товарный</t>
  </si>
  <si>
    <t>ФХ Обид-ота</t>
  </si>
  <si>
    <t>DUK Toshvildavekoekspertiza markazi</t>
  </si>
  <si>
    <t>ТГФ АКБ Капиталбанк</t>
  </si>
  <si>
    <t xml:space="preserve">   Дог.№00129657 от 04,01,20 о комплекс.банковским обслуж.юр.лицом</t>
  </si>
  <si>
    <t xml:space="preserve">   Договор 33-33 от 06.02.20 заправка катриджа</t>
  </si>
  <si>
    <t>"OHANGARONSEMENT" АЖ</t>
  </si>
  <si>
    <t>200463344</t>
  </si>
  <si>
    <t>Соль озерная самосадочная ООО SALT MINING</t>
  </si>
  <si>
    <t>Арма</t>
  </si>
  <si>
    <t>KITOBDORNASHR MCHJ</t>
  </si>
  <si>
    <t>305177528</t>
  </si>
  <si>
    <t>СП PRINTING  HOUSE</t>
  </si>
  <si>
    <t>306245118</t>
  </si>
  <si>
    <t>АО Узбекистон Шампани</t>
  </si>
  <si>
    <t>200547738</t>
  </si>
  <si>
    <t>Sirdaryo vino AJ</t>
  </si>
  <si>
    <t>201290655</t>
  </si>
  <si>
    <t>"HILOL NASHR" masuliyati cheklangan jamiyati</t>
  </si>
  <si>
    <t>207105174</t>
  </si>
  <si>
    <t>TASHKENT POLYMER SINTEZ MCHJ</t>
  </si>
  <si>
    <t>306107913</t>
  </si>
  <si>
    <t>"ALVIERO" MCHJ</t>
  </si>
  <si>
    <t>АО Нукус винзаводи</t>
  </si>
  <si>
    <t>200349571</t>
  </si>
  <si>
    <t>ООО ENRICO LINE</t>
  </si>
  <si>
    <t>306170347</t>
  </si>
  <si>
    <t>АО Каракалпак дари-дармак</t>
  </si>
  <si>
    <t>200349896</t>
  </si>
  <si>
    <t>Buxoro Dori-darmon MChJ</t>
  </si>
  <si>
    <t>200851700</t>
  </si>
  <si>
    <t>"SHAHRISABZ VINO-AROQ" aksiyadorlik jamiyati</t>
  </si>
  <si>
    <t>200672734</t>
  </si>
  <si>
    <t>ЧМП Акташ</t>
  </si>
  <si>
    <t>200649104</t>
  </si>
  <si>
    <t>"G`.G`ULOM" NOMIDAGI NASHRIYOT-MATBAA IJODIY UYI</t>
  </si>
  <si>
    <t>200935397</t>
  </si>
  <si>
    <t>ООО TRADE EQUIPMENT</t>
  </si>
  <si>
    <t>305680425</t>
  </si>
  <si>
    <t>СП FRAGRANCE PARFUMS</t>
  </si>
  <si>
    <t>308269315</t>
  </si>
  <si>
    <t>"Ховренко номидаги Самарканд вино комбинати" ОАЖ</t>
  </si>
  <si>
    <t>201538312</t>
  </si>
  <si>
    <t>ООО HILAL COSMETICS</t>
  </si>
  <si>
    <t>303933205</t>
  </si>
  <si>
    <t>ООО NAZEEF</t>
  </si>
  <si>
    <t>305125464</t>
  </si>
  <si>
    <t>AKADEMTAMINOT  ДУК</t>
  </si>
  <si>
    <t>202017176</t>
  </si>
  <si>
    <t>ООО Sano-Standart</t>
  </si>
  <si>
    <t>204349394</t>
  </si>
  <si>
    <t>"INDORAMA KOKAND TEXTILE" aksiyadorlik jamiyati</t>
  </si>
  <si>
    <t>207080209</t>
  </si>
  <si>
    <t>Таш обл. Дори-Дармон</t>
  </si>
  <si>
    <t>200625846</t>
  </si>
  <si>
    <t>MCHJ shaklidagi MEHNAT agrofirmasi</t>
  </si>
  <si>
    <t>200579089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</si>
  <si>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</si>
  <si>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</si>
  <si>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</si>
  <si>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</si>
  <si>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OOO "YUQORICHIRCHIQ ENERGY SYSTEMS"</t>
  </si>
  <si>
    <t>302093073</t>
  </si>
  <si>
    <t>ООО RUHSHONA MED FARM</t>
  </si>
  <si>
    <t>303411388</t>
  </si>
  <si>
    <t>PRINTUZ MCHJ</t>
  </si>
  <si>
    <t>304788646</t>
  </si>
  <si>
    <t>XK "MUQADDAM-SERVIS"</t>
  </si>
  <si>
    <t>204254292</t>
  </si>
  <si>
    <t>AROMA PARADISE  MCHJ</t>
  </si>
  <si>
    <t>300251029</t>
  </si>
  <si>
    <t>АО Чирчик Трансформатор Заводи</t>
  </si>
  <si>
    <t>200941525</t>
  </si>
  <si>
    <t>"Euroasia print" masuliyati cheklangan jamiyati</t>
  </si>
  <si>
    <t>302630551</t>
  </si>
  <si>
    <t>STANDARD POLIGRAF SERVICE МЧЖ</t>
  </si>
  <si>
    <t>207063624</t>
  </si>
  <si>
    <t>ООО WORLD TRADE SOLUTIONS TASHKENT</t>
  </si>
  <si>
    <t>306448949</t>
  </si>
  <si>
    <t xml:space="preserve">СП ООО "REMEDY GROUP" </t>
  </si>
  <si>
    <t>206985269</t>
  </si>
  <si>
    <t>СП Afsar Company LTD</t>
  </si>
  <si>
    <t>202645582</t>
  </si>
  <si>
    <t>ЧП BIOMED PHARMSANOAT</t>
  </si>
  <si>
    <t>304553915</t>
  </si>
  <si>
    <t>ООО "Bux-Tel"</t>
  </si>
  <si>
    <t>202954024</t>
  </si>
  <si>
    <t>Самарканд Дори-Дармон ОАЖ</t>
  </si>
  <si>
    <t>200610747</t>
  </si>
  <si>
    <t>Сирдарё Дори Дармон МЧЖ</t>
  </si>
  <si>
    <t>200322259</t>
  </si>
  <si>
    <t>"KOMSAR" mas`uliyati cheklangan jamiyati</t>
  </si>
  <si>
    <t>200452983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</si>
  <si>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</si>
  <si>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</si>
  <si>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</si>
  <si>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</si>
  <si>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</si>
  <si>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</si>
  <si>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ЧП DECUSERO</t>
  </si>
  <si>
    <t>307744904</t>
  </si>
  <si>
    <t>"QORA-QAMISH DORIXONALARI" masuliyati cheklangan jamiyati</t>
  </si>
  <si>
    <t>200655453</t>
  </si>
  <si>
    <t>Музаффар кулол МЧЖ</t>
  </si>
  <si>
    <t>205394214</t>
  </si>
  <si>
    <t>ООО OREBET</t>
  </si>
  <si>
    <t>304972648</t>
  </si>
  <si>
    <t>"XORAZM DORI-DARMON" МЧЖ</t>
  </si>
  <si>
    <t>201018072</t>
  </si>
  <si>
    <t>Mas`uliyati cheklangan jamiyati shaklidagi "DINA PARFUM" Ozbekiston-Xitoy qoshma korxonasi</t>
  </si>
  <si>
    <t>301794562</t>
  </si>
  <si>
    <t>"HAMKOR-OSIYO" mas`uliyati cheklangan jamiyati</t>
  </si>
  <si>
    <t>203391852</t>
  </si>
  <si>
    <t>"CREDO PRINT GROUP" mas`uliyati cheklangan jamiyati</t>
  </si>
  <si>
    <t>204695568</t>
  </si>
  <si>
    <t>"GALENIKA INVEST" mas`uliyati cheklangan jamiyati</t>
  </si>
  <si>
    <t>207129610</t>
  </si>
  <si>
    <t>KLIN - KOSMETIKA  ДП</t>
  </si>
  <si>
    <t>300644789</t>
  </si>
  <si>
    <t>ЧП TRAST MED-FARM</t>
  </si>
  <si>
    <t>306893744</t>
  </si>
  <si>
    <t>ООО GOODNESS BUSINESS TRADE</t>
  </si>
  <si>
    <t>304962668</t>
  </si>
  <si>
    <t xml:space="preserve">ф/х Обид-Ота </t>
  </si>
  <si>
    <t>201497870</t>
  </si>
  <si>
    <t>Спирт этиловый ректификованный пищевой Люкс АО Biokimyo аннул.объем</t>
  </si>
  <si>
    <t>BUNYOD GOLD MCHJ</t>
  </si>
  <si>
    <t>201291281</t>
  </si>
  <si>
    <t>"KATRANT" masuliyati cheklangan jamiyati</t>
  </si>
  <si>
    <t>200628873</t>
  </si>
  <si>
    <t>Спирт этиловый ректификованный пищевой Альфа АО Biokimyo аннул.объем</t>
  </si>
  <si>
    <t>ООО "BOG`IZOG`ON"</t>
  </si>
  <si>
    <t>200961517</t>
  </si>
  <si>
    <t>ООО NATUREX</t>
  </si>
  <si>
    <t>305039871</t>
  </si>
  <si>
    <t>ООО RICH WORLD COSMETIC</t>
  </si>
  <si>
    <t>304994920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</si>
  <si>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</si>
  <si>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</si>
  <si>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</si>
  <si>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</si>
  <si>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</si>
  <si>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</si>
  <si>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KAFOLAT REZINA</t>
  </si>
  <si>
    <t>Питьевая вода для кулера в капсулах 18,9 л</t>
  </si>
  <si>
    <t>ООО PISKENT HAMKOR SAVDO</t>
  </si>
  <si>
    <t>Миллий</t>
  </si>
  <si>
    <t>Соль озерная</t>
  </si>
  <si>
    <t>Кефир</t>
  </si>
  <si>
    <t>Active Busuness Line оилавий корхонаси</t>
  </si>
  <si>
    <t>Кафель</t>
  </si>
  <si>
    <t>Саморез</t>
  </si>
  <si>
    <t>Источник бесперебойного питания</t>
  </si>
  <si>
    <t>Кабель</t>
  </si>
  <si>
    <t>рукава напорные</t>
  </si>
  <si>
    <t>Техническое обслуживание лифтов</t>
  </si>
  <si>
    <t>LIFT PROEKT MCHJ</t>
  </si>
  <si>
    <t>Оценочные услуги</t>
  </si>
  <si>
    <t>ООО ISGS BREND TORG</t>
  </si>
  <si>
    <t>YETTI PLYUS YETTI MCHJ</t>
  </si>
  <si>
    <t>подшипник</t>
  </si>
  <si>
    <t>Бланки</t>
  </si>
  <si>
    <t>Техобслуживание приборов учета</t>
  </si>
  <si>
    <t>Техническое обслуживание средств измерений</t>
  </si>
  <si>
    <t>Техническое обслуживание промышленного оборудования</t>
  </si>
  <si>
    <t>ЯККА ТАРТИБДАГИ ТАДБИРКОР</t>
  </si>
  <si>
    <t>Скоросшиватель</t>
  </si>
  <si>
    <t>Папка для бумаг</t>
  </si>
  <si>
    <t>ОТБОР</t>
  </si>
  <si>
    <t>Статус</t>
  </si>
  <si>
    <t>ООО GREEN ENERGY SOLUTION</t>
  </si>
  <si>
    <t>АО "Ахангаранцемент"</t>
  </si>
  <si>
    <t>№63</t>
  </si>
  <si>
    <t>№11</t>
  </si>
  <si>
    <t>№ 36</t>
  </si>
  <si>
    <t>Уголок 50 Ст3 мерной длины АО "Узметкомбинат"</t>
  </si>
  <si>
    <t>Бетонные смеси, марка БСТ В-25 М-350 ООО ZANGIOTA TEMIR-BETON</t>
  </si>
  <si>
    <t>Бето</t>
  </si>
  <si>
    <t>Угол</t>
  </si>
  <si>
    <t>"JAMOL OTA-CHORVA NASL " фермер хужалиги</t>
  </si>
  <si>
    <t>СП ООО "Health Line"</t>
  </si>
  <si>
    <t>200915414</t>
  </si>
  <si>
    <t>"JURABEK PRINT" mas`uliyati cheklangan jamiyati</t>
  </si>
  <si>
    <t>207100252</t>
  </si>
  <si>
    <t>СП MUXAMMADSOLIX-UMID-BIZNES</t>
  </si>
  <si>
    <t>307154981</t>
  </si>
  <si>
    <t>"PREMIUM POLYGRAPH" Masuliyati cheklangan jamiyati</t>
  </si>
  <si>
    <t>207155224</t>
  </si>
  <si>
    <t xml:space="preserve">UZTEX TASHKENT МСhJ 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</si>
  <si>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</si>
  <si>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</si>
  <si>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</si>
  <si>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</si>
  <si>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MCHJ JAMOLOV SUNNAT BIZNES</t>
  </si>
  <si>
    <t>308774004</t>
  </si>
  <si>
    <t>"CARBON-POLYMER" MChJ</t>
  </si>
  <si>
    <t>205734367</t>
  </si>
  <si>
    <t>ООО AL MAJID BEAUTY GROUP</t>
  </si>
  <si>
    <t>305007943</t>
  </si>
  <si>
    <t>ф/х Рахимжон</t>
  </si>
  <si>
    <t>203549700</t>
  </si>
  <si>
    <t>MCHJ W MEDICINE</t>
  </si>
  <si>
    <t>308665678</t>
  </si>
  <si>
    <t>ООО ABK-MEDICAL</t>
  </si>
  <si>
    <t>305341119</t>
  </si>
  <si>
    <t>ООО OOO POLIMIX PAINTS</t>
  </si>
  <si>
    <t>306997646</t>
  </si>
  <si>
    <t>ЧП CONSTRUCTION SOLUTIONS SERVICE</t>
  </si>
  <si>
    <t>304139280</t>
  </si>
  <si>
    <t>KONVIN АЖ</t>
  </si>
  <si>
    <t>200441238</t>
  </si>
  <si>
    <t>ООО БРИЗ</t>
  </si>
  <si>
    <t>200943704</t>
  </si>
  <si>
    <t>ЛАЗЗАТ ДУК</t>
  </si>
  <si>
    <t>306856805</t>
  </si>
  <si>
    <t>2021 йил   давомида</t>
  </si>
  <si>
    <t>AGRO SAVDO XOLDING mas‘uliyati cheklangan jamiyati</t>
  </si>
  <si>
    <t xml:space="preserve">   Договор 5293276 от 24.12.21 Пшеница 136тн 3-кл</t>
  </si>
  <si>
    <t>MCHJ AGROTEHMINERAL TRADING</t>
  </si>
  <si>
    <t>MCHJ NETVIBES</t>
  </si>
  <si>
    <t>MCHJ YETTI PLYUS YETTI</t>
  </si>
  <si>
    <t>Итого развернутое</t>
  </si>
  <si>
    <t>ИП «Жанбырбай Е.Ш.»</t>
  </si>
  <si>
    <t>JAMOLOV SUNNAT BIZNES mas`uliyati cheklangan jamiyati</t>
  </si>
  <si>
    <t>OOO POLIMIX PAINTS mas‘uliyati cheklangan jamiyati</t>
  </si>
  <si>
    <t>RAXIMJON fermer xo`jaligi</t>
  </si>
  <si>
    <t>TO'LAGAN fermer xo‘jaligi</t>
  </si>
  <si>
    <t>W MEDICINE mas`uliyati cheklangan jamiyati</t>
  </si>
  <si>
    <t>AJ "XOVRENKO NOMIDAGI SAMARQAND VINO KOMBINATI"</t>
  </si>
  <si>
    <t>AJ Ozbekiston Shampani</t>
  </si>
  <si>
    <t>DUK LAZZAT</t>
  </si>
  <si>
    <t>MChJ ABK MEDICAL</t>
  </si>
  <si>
    <t>MChJ BRIZ</t>
  </si>
  <si>
    <t>MCHJ CARBON POLYMER</t>
  </si>
  <si>
    <t>MCHJ GULISTON GOLD TA'MINOT</t>
  </si>
  <si>
    <t>MChJ QAMXAR</t>
  </si>
  <si>
    <t xml:space="preserve">   Договор 620 от 24.12.20 Поставка Пар товарный</t>
  </si>
  <si>
    <t>QK MUXAMMADSOLIX-UMID-BIZNES</t>
  </si>
  <si>
    <t>XK Construction Solutions Service</t>
  </si>
  <si>
    <t>XK Ziyo Nur Farm</t>
  </si>
  <si>
    <t xml:space="preserve">   Договор 5287762 от 21.12.21 Поставка Жидкой барды 200 тн</t>
  </si>
  <si>
    <t xml:space="preserve">   Договор 5291507 от 23.12.20 Поставка Жидкой барды 200 тн</t>
  </si>
  <si>
    <t xml:space="preserve">   Договор 5278050 от 14.12.21 Поставка спирт пищевой люкс 3300 дал</t>
  </si>
  <si>
    <t xml:space="preserve">   Договор 5298983 от 29.12.21 Поставка Жидкой барды 900 тн</t>
  </si>
  <si>
    <t>XT XARID TEXNOLOGIYALARI mas‘uliyati cheklangan jamiyati</t>
  </si>
  <si>
    <t>Maxsus bojxona kompleksi "Янгиюль ВЭД"</t>
  </si>
  <si>
    <t xml:space="preserve">   Договор 27016 от 01.06.20 Таможенные услуги</t>
  </si>
  <si>
    <t>MChJ "TOSHKENT SHAHRIDAGI YEODJU TEXNIKA INSTITUTI"</t>
  </si>
  <si>
    <t xml:space="preserve">   Договор 2021-PRI 1018 от 06.09.21 учеба дочери Мелибаева Х</t>
  </si>
  <si>
    <t>MCHJ LIFT PROEKT</t>
  </si>
  <si>
    <t>O`ZBEKISTON RESPUBLIKASI PREZIDENTI DEVONI HUZURIDAGI TIBBIYOT BOSH BOSHQARMASIN</t>
  </si>
  <si>
    <t>XSI MChJ TOSHKENT-ZENNER</t>
  </si>
  <si>
    <t xml:space="preserve">   Договор 1133-130 от 29.11.21 Услуги  Электр тармокларига уланиш</t>
  </si>
  <si>
    <t>Госинспекция по карантину растений по Таш.области</t>
  </si>
  <si>
    <t xml:space="preserve">   Договор 8774391 от 01.02.18 услуги ж/д</t>
  </si>
  <si>
    <t>Реестр совершенных сделок в портале xarid.uzex.uz  с 01.01.2022 г. До 31.03.2022 г. AO "BIOKIMYO"</t>
  </si>
  <si>
    <t>Товар</t>
  </si>
  <si>
    <t>Наименование продавца</t>
  </si>
  <si>
    <t>ИНН продавца</t>
  </si>
  <si>
    <t>Кол-во</t>
  </si>
  <si>
    <t>Аккумулятор свинцовый для запуска поршневых двигателей</t>
  </si>
  <si>
    <t>ABDULLAYEV JALOLIDDIN YULDASHOVICH YATT</t>
  </si>
  <si>
    <t>4 шт</t>
  </si>
  <si>
    <t>Услуга по ремонту весов и гирь</t>
  </si>
  <si>
    <t>1 усл. ед</t>
  </si>
  <si>
    <t>2 усл. ед</t>
  </si>
  <si>
    <t>Очки защитные</t>
  </si>
  <si>
    <t>ABDUFAZO TRADE</t>
  </si>
  <si>
    <t>10 шт</t>
  </si>
  <si>
    <t>OOO "NEW FORMAT TASHKENT"</t>
  </si>
  <si>
    <t>15 шт</t>
  </si>
  <si>
    <t>Водоэмульсия</t>
  </si>
  <si>
    <t>MCHJ COLOR INVEST BEST GOLD</t>
  </si>
  <si>
    <t>7 шт</t>
  </si>
  <si>
    <t>396 л</t>
  </si>
  <si>
    <t>Услуга по текущему ремонту транспортных средств</t>
  </si>
  <si>
    <t>LOK TEX SERVIS M.CH.J</t>
  </si>
  <si>
    <t>Услуга по повышению квалификации работников</t>
  </si>
  <si>
    <t>ООО EDUCATIONAL LABOUR CENTER</t>
  </si>
  <si>
    <t>Антисептики и дезинфицирующие препараты</t>
  </si>
  <si>
    <t>ООО BIOCOSMIC</t>
  </si>
  <si>
    <t>20 упак</t>
  </si>
  <si>
    <t>Шприцы инъекционные однократного применения</t>
  </si>
  <si>
    <t>OOO "Pharmol"</t>
  </si>
  <si>
    <t>500 шт</t>
  </si>
  <si>
    <t>Comb.drug (Sulfanilamide, sulfathiazole)</t>
  </si>
  <si>
    <t>5 упак</t>
  </si>
  <si>
    <t>Салфетки и отрезы марлевые</t>
  </si>
  <si>
    <t>Ibuprofen</t>
  </si>
  <si>
    <t>Перчатки диэлектрические</t>
  </si>
  <si>
    <t>12 пар</t>
  </si>
  <si>
    <t>Comb.drug (Bromizovaleric acid*, phenobarbital, Peppermint oil*)</t>
  </si>
  <si>
    <t>25 упак</t>
  </si>
  <si>
    <t>Перчатки из полимерных материалов для защиты от внешних воздействий</t>
  </si>
  <si>
    <t>27 пар</t>
  </si>
  <si>
    <t>Comb.drug (acetylsalicylic acid, paracetamol, caffeine)*</t>
  </si>
  <si>
    <t>ООО ASIA PHARM LYUKS</t>
  </si>
  <si>
    <t>100 упак</t>
  </si>
  <si>
    <t>Sulfanilamide</t>
  </si>
  <si>
    <t>50 упак</t>
  </si>
  <si>
    <t>Simethicone</t>
  </si>
  <si>
    <t>2 упак</t>
  </si>
  <si>
    <t>Маршрутизатор</t>
  </si>
  <si>
    <t>ООО SELECT VANN TRADE</t>
  </si>
  <si>
    <t>2 шт</t>
  </si>
  <si>
    <t>Ammonii caustici*</t>
  </si>
  <si>
    <t>10 упак</t>
  </si>
  <si>
    <t>Aminophylline</t>
  </si>
  <si>
    <t>Comb.drug (Benzalkonium chloride, levomenthol, peppermint oil, eucalyptus oil, thymol)</t>
  </si>
  <si>
    <t>Cetirizine</t>
  </si>
  <si>
    <t>Pancreatin</t>
  </si>
  <si>
    <t>Comb drug (Paracetamol, phenylephrine, pheniramine maleate, ascorbinic acid)</t>
  </si>
  <si>
    <t>30 упак</t>
  </si>
  <si>
    <t>Comb.drug (Herba Thermopsidis, sodium bicarbonate)*</t>
  </si>
  <si>
    <t>Amlodipine</t>
  </si>
  <si>
    <t>Nikethamide</t>
  </si>
  <si>
    <t>1 упак</t>
  </si>
  <si>
    <t>Metoclopramide</t>
  </si>
  <si>
    <t>Paracetamol</t>
  </si>
  <si>
    <t>Procaine</t>
  </si>
  <si>
    <t>Drotaverine</t>
  </si>
  <si>
    <t>2 упак</t>
  </si>
  <si>
    <t>Azithromycin</t>
  </si>
  <si>
    <t>Comb drug (Metamizole sodium Pitofenone hydrochloride Fenpiverinium bromide)</t>
  </si>
  <si>
    <t>3 упак</t>
  </si>
  <si>
    <t>Valeriana officinalis*</t>
  </si>
  <si>
    <t>Diclofenac</t>
  </si>
  <si>
    <t>Sodium chloride*</t>
  </si>
  <si>
    <t>Аккумулятор для резервного источника питания</t>
  </si>
  <si>
    <t>000 GROWTH SMSRT</t>
  </si>
  <si>
    <t>286 л</t>
  </si>
  <si>
    <t>Comb.drug (Paracetamol, ascorbic acid, caffeine, chlorphenamine)</t>
  </si>
  <si>
    <t>Xylometazoline</t>
  </si>
  <si>
    <t>Calcium gluconate*</t>
  </si>
  <si>
    <t>Comb.drug (Fluconazole, azithromycin, secnidazole)</t>
  </si>
  <si>
    <t>Bendazol</t>
  </si>
  <si>
    <t>Comb.drug (Amoxicillin, clavulanic acid)</t>
  </si>
  <si>
    <t>400 упак</t>
  </si>
  <si>
    <t>Кислород</t>
  </si>
  <si>
    <t>396 м^3</t>
  </si>
  <si>
    <t>Nimesulide</t>
  </si>
  <si>
    <t>Boric acid</t>
  </si>
  <si>
    <t>JS DORI DARMON SERVICE MCHJ</t>
  </si>
  <si>
    <t>Iodine</t>
  </si>
  <si>
    <t>Omeprazole</t>
  </si>
  <si>
    <t>Naphazoline</t>
  </si>
  <si>
    <t>Nitrofural</t>
  </si>
  <si>
    <t>Althaea officinalis*</t>
  </si>
  <si>
    <t>Приборы управления, приемно-контрольные и оповещатели охранные и охранно-пожарные</t>
  </si>
  <si>
    <t>OOO "VIDCOM"</t>
  </si>
  <si>
    <t>1 шт</t>
  </si>
  <si>
    <t>Извещатель пожарный</t>
  </si>
  <si>
    <t>Датчик дыма</t>
  </si>
  <si>
    <t>8 шт</t>
  </si>
  <si>
    <t>Извещатели охранные и охранно-пожарные</t>
  </si>
  <si>
    <t>Услуга по внедрению и интеграции информационных систем</t>
  </si>
  <si>
    <t>ENERGOTEXSERVIS XK</t>
  </si>
  <si>
    <t>600 м^3</t>
  </si>
  <si>
    <t>Услуга по оценке бизнеса</t>
  </si>
  <si>
    <t>OOO "SIANT BAHO"</t>
  </si>
  <si>
    <t>Реестр совершенных сделок в портале cooperation.uz  с 01.01.2022 г. До 31.03.2022 г. AO "BIOKIMYO"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</si>
  <si>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</si>
  <si>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</si>
  <si>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</si>
  <si>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</si>
  <si>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</si>
  <si>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Выполнен</t>
  </si>
  <si>
    <t xml:space="preserve">Лицевая гигиеническая маска  (1уп х 10шт) </t>
  </si>
  <si>
    <t>GRAFIMEX ЧП</t>
  </si>
  <si>
    <t>Круг бумажный для химических контрольно-измерительных приборов</t>
  </si>
  <si>
    <t>Х.К.  NASIBA-GAVHAR</t>
  </si>
  <si>
    <t>SHAMS ЧФ</t>
  </si>
  <si>
    <t>Ткань 100% х/б  фланеловая</t>
  </si>
  <si>
    <t>Рукавицы комбинированые</t>
  </si>
  <si>
    <t xml:space="preserve"> "SILVER AZIA GROUP" общество с ограниченной ответственностью</t>
  </si>
  <si>
    <t>Услуги по техническому обслуживанию и диагностированию тепловозов серии ТГ, ТГК, ТГМ с целью продления срока службы.</t>
  </si>
  <si>
    <t xml:space="preserve">прокладка резиновая к теплообменнику </t>
  </si>
  <si>
    <t>DONIYOR-METALL INVEST Хусусий корхонаси</t>
  </si>
  <si>
    <t>Профнастил оцинкованный</t>
  </si>
  <si>
    <t>Конек оцинкованный</t>
  </si>
  <si>
    <t>Автоматизированная насосная станция с ШЗУ</t>
  </si>
  <si>
    <t xml:space="preserve">ZOLOTOE RUNO ОБЩЕСТВО С ОГРАНИЧЕННОЙ ОТВЕТСТВЕННОСТЬЮ 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</si>
  <si>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</si>
  <si>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</si>
  <si>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</si>
  <si>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</si>
  <si>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</si>
  <si>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</si>
  <si>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</si>
  <si>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</si>
  <si>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</si>
  <si>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</si>
  <si>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</si>
  <si>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</si>
  <si>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1</t>
  </si>
  <si>
    <t>76561.1.1</t>
  </si>
  <si>
    <t>Электрон магазин</t>
  </si>
  <si>
    <t>09.01.2022</t>
  </si>
  <si>
    <t>ООО "NDIKAS"</t>
  </si>
  <si>
    <t>309043991</t>
  </si>
  <si>
    <t>10</t>
  </si>
  <si>
    <t>шт.</t>
  </si>
  <si>
    <t>76713.1.1</t>
  </si>
  <si>
    <t>10.01.2022</t>
  </si>
  <si>
    <t>ОБЩЕСТВО С ОГРАНИЧЕННОЙ ОТВЕТСТВЕННОСТЬЮ "NETVIBES"</t>
  </si>
  <si>
    <t>307701783</t>
  </si>
  <si>
    <t>Плитка</t>
  </si>
  <si>
    <t>200</t>
  </si>
  <si>
    <t>м2</t>
  </si>
  <si>
    <t>76263.1.1</t>
  </si>
  <si>
    <t>Известь</t>
  </si>
  <si>
    <t>кг</t>
  </si>
  <si>
    <t>77119.1.1</t>
  </si>
  <si>
    <t>СЕМЕЙНОЕ ПРЕДПРИЯТИЕ "SILVER PROF INDUSTRIES"</t>
  </si>
  <si>
    <t>302466336</t>
  </si>
  <si>
    <t>Туникабонд</t>
  </si>
  <si>
    <t>77273.1.1</t>
  </si>
  <si>
    <t>Потолок</t>
  </si>
  <si>
    <t>77094.1.1</t>
  </si>
  <si>
    <t>Фуга</t>
  </si>
  <si>
    <t>77096.1.1</t>
  </si>
  <si>
    <t>Насадка</t>
  </si>
  <si>
    <t>77090.1.1</t>
  </si>
  <si>
    <t>Уголок</t>
  </si>
  <si>
    <t>м</t>
  </si>
  <si>
    <t>77088.1.1</t>
  </si>
  <si>
    <t>Наконечник</t>
  </si>
  <si>
    <t>77085.1.1</t>
  </si>
  <si>
    <t>Колер</t>
  </si>
  <si>
    <t>77561.1.1</t>
  </si>
  <si>
    <t>Клей</t>
  </si>
  <si>
    <t>78574.1.1</t>
  </si>
  <si>
    <t>12.01.2022</t>
  </si>
  <si>
    <t>ООО "AGROTEHMINERAL TRADING"</t>
  </si>
  <si>
    <t>304798340</t>
  </si>
  <si>
    <t>Карбамид (мочевина)</t>
  </si>
  <si>
    <t>тн</t>
  </si>
  <si>
    <t>80825.1.1</t>
  </si>
  <si>
    <t>14.01.2022</t>
  </si>
  <si>
    <t>85757.1.1</t>
  </si>
  <si>
    <t>20.01.2022</t>
  </si>
  <si>
    <t>Вытяжка</t>
  </si>
  <si>
    <t>86129.1.1</t>
  </si>
  <si>
    <t>"CONTROL INTELIGENTE WORLD" mas'uliyati cheklangan jamiyati</t>
  </si>
  <si>
    <t>306216500</t>
  </si>
  <si>
    <t>Электронный регулятор</t>
  </si>
  <si>
    <t>86960.1.1</t>
  </si>
  <si>
    <t>21.01.2022</t>
  </si>
  <si>
    <t>Oбщество с ограниченной ответственностью "BUXORO ULGURJI SAVDO MARKAZI"</t>
  </si>
  <si>
    <t>308260859</t>
  </si>
  <si>
    <t>компл.</t>
  </si>
  <si>
    <t>89704.1.1</t>
  </si>
  <si>
    <t>23.01.2022</t>
  </si>
  <si>
    <t>"LION BLINDS" MAS‘ULIYATI CHEKLANGAN JAMIYATI</t>
  </si>
  <si>
    <t>307046729</t>
  </si>
  <si>
    <t>Жалюзи</t>
  </si>
  <si>
    <t>94</t>
  </si>
  <si>
    <t>91781.1.1</t>
  </si>
  <si>
    <t>26.01.2022</t>
  </si>
  <si>
    <t>ООО "DM AGZAMOVS"</t>
  </si>
  <si>
    <t>308683964</t>
  </si>
  <si>
    <t>Стул</t>
  </si>
  <si>
    <t>50</t>
  </si>
  <si>
    <t>91771.1.1</t>
  </si>
  <si>
    <t>91776.1.1</t>
  </si>
  <si>
    <t>Стол</t>
  </si>
  <si>
    <t>91808.1.1</t>
  </si>
  <si>
    <t>27.01.2022</t>
  </si>
  <si>
    <t>PREMIUM POLIGRAF BIZNES</t>
  </si>
  <si>
    <t>303018986</t>
  </si>
  <si>
    <t>Книга</t>
  </si>
  <si>
    <t>91807.1.1</t>
  </si>
  <si>
    <t>91805.1.1</t>
  </si>
  <si>
    <t>92547.1.1</t>
  </si>
  <si>
    <t>28.01.2022</t>
  </si>
  <si>
    <t>96011.1.1</t>
  </si>
  <si>
    <t>29.01.2022</t>
  </si>
  <si>
    <t>OOO "BEST BUY AND SELL"</t>
  </si>
  <si>
    <t>302945032</t>
  </si>
  <si>
    <t>100282.1.1</t>
  </si>
  <si>
    <t>03.02.2022</t>
  </si>
  <si>
    <t>"AIS TECHNO GROUP" mas'uliyati cheklangan jamiyati</t>
  </si>
  <si>
    <t>302023222</t>
  </si>
  <si>
    <t>101844.1.1</t>
  </si>
  <si>
    <t>05.02.2022</t>
  </si>
  <si>
    <t>Смеситель</t>
  </si>
  <si>
    <t>102733.1.1</t>
  </si>
  <si>
    <t>"TOSHKENT-ZENNER" mas‘uliyati cheklangan jamiyati</t>
  </si>
  <si>
    <t>202877491</t>
  </si>
  <si>
    <t>101849.1.1</t>
  </si>
  <si>
    <t>Чашаген</t>
  </si>
  <si>
    <t>30</t>
  </si>
  <si>
    <t>104500.1.1</t>
  </si>
  <si>
    <t>07.02.2022</t>
  </si>
  <si>
    <t>305786617</t>
  </si>
  <si>
    <t>104509.1.1</t>
  </si>
  <si>
    <t>NAVOIY KIMYO INVEST МЧЖ</t>
  </si>
  <si>
    <t>302764392</t>
  </si>
  <si>
    <t>Хлорид натрия + Хлорид калия + Хлорид кальция + Хлорид магния + Ацетат натрия</t>
  </si>
  <si>
    <t>106409.1.1</t>
  </si>
  <si>
    <t>ОБЩЕСТВО  С  ОГРАНИЧЕННОЙ  ОТВЕТСТВЕННОСТЬЮ "LIDER KONSALT SERVIS"</t>
  </si>
  <si>
    <t>205833308</t>
  </si>
  <si>
    <t>108124.1.1</t>
  </si>
  <si>
    <t>10.02.2022</t>
  </si>
  <si>
    <t>"OSIYO SANOAT INVEST" MCHJ ПРОФАЙЛ</t>
  </si>
  <si>
    <t>206415794</t>
  </si>
  <si>
    <t>108127.1.1</t>
  </si>
  <si>
    <t>108140.1.1</t>
  </si>
  <si>
    <t>108129.1.1</t>
  </si>
  <si>
    <t>114971.1.1</t>
  </si>
  <si>
    <t>13.02.2022</t>
  </si>
  <si>
    <t>ALFA ELECTRONICS Х К</t>
  </si>
  <si>
    <t>305543848</t>
  </si>
  <si>
    <t>Компьютер</t>
  </si>
  <si>
    <t>114990.1.1</t>
  </si>
  <si>
    <t>114981.1.1</t>
  </si>
  <si>
    <t>OOO GRAND TEXNO SYSTEM</t>
  </si>
  <si>
    <t>309156090</t>
  </si>
  <si>
    <t>Многофункциональное устройство</t>
  </si>
  <si>
    <t>115707.1.1</t>
  </si>
  <si>
    <t>14.02.2022</t>
  </si>
  <si>
    <t>AUCTION WINNERS MChJ</t>
  </si>
  <si>
    <t>308937702</t>
  </si>
  <si>
    <t>Болгарка</t>
  </si>
  <si>
    <t>115708.1.1</t>
  </si>
  <si>
    <t>114692.1.1</t>
  </si>
  <si>
    <t>KONSAUD-UNIVERSAL ХК</t>
  </si>
  <si>
    <t>300496854</t>
  </si>
  <si>
    <t>Составление финансовой (бухгалтерской) отчетности;</t>
  </si>
  <si>
    <t>114454.1.1</t>
  </si>
  <si>
    <t>Аудиторская организация ООО «FTF-LEA-AUDIT»</t>
  </si>
  <si>
    <t>203677795</t>
  </si>
  <si>
    <t>114453.1.1</t>
  </si>
  <si>
    <t>116348.1.1</t>
  </si>
  <si>
    <t>16.02.2022</t>
  </si>
  <si>
    <t>Раковина</t>
  </si>
  <si>
    <t>116549.1.1</t>
  </si>
  <si>
    <t>ООО "NEW TEX ALLIANCE"</t>
  </si>
  <si>
    <t>305614995</t>
  </si>
  <si>
    <t>Рация</t>
  </si>
  <si>
    <t>117976.1.1</t>
  </si>
  <si>
    <t>17.02.2022</t>
  </si>
  <si>
    <t>INSOF MCHJ</t>
  </si>
  <si>
    <t>200588569</t>
  </si>
  <si>
    <t>Бетон</t>
  </si>
  <si>
    <t>м3</t>
  </si>
  <si>
    <t>119242.1.1</t>
  </si>
  <si>
    <t>18.02.2022</t>
  </si>
  <si>
    <t>Формалин</t>
  </si>
  <si>
    <t>127472.1.1</t>
  </si>
  <si>
    <t>24.02.2022</t>
  </si>
  <si>
    <t>ЧП "MAXIMUM BUSINESS GROUP"</t>
  </si>
  <si>
    <t>303919141</t>
  </si>
  <si>
    <t>Тех резина</t>
  </si>
  <si>
    <t>51.6</t>
  </si>
  <si>
    <t>127483.1.1</t>
  </si>
  <si>
    <t>Паронит</t>
  </si>
  <si>
    <t>47.2</t>
  </si>
  <si>
    <t>136204.1.1</t>
  </si>
  <si>
    <t>02.03.2022</t>
  </si>
  <si>
    <t>ООО My office stationery</t>
  </si>
  <si>
    <t>307048170</t>
  </si>
  <si>
    <t>Папка регистрация</t>
  </si>
  <si>
    <t>136257.1.1</t>
  </si>
  <si>
    <t>Клей помада</t>
  </si>
  <si>
    <t>136263.1.1</t>
  </si>
  <si>
    <t>Карандаш</t>
  </si>
  <si>
    <t>136265.1.1</t>
  </si>
  <si>
    <t>Калькулятор</t>
  </si>
  <si>
    <t>136005.1.1</t>
  </si>
  <si>
    <t>03.03.2022</t>
  </si>
  <si>
    <t>Пружина</t>
  </si>
  <si>
    <t>136012.1.1</t>
  </si>
  <si>
    <t>Пленка для переплета</t>
  </si>
  <si>
    <t>пач.</t>
  </si>
  <si>
    <t>136047.1.1</t>
  </si>
  <si>
    <t>Адресная папка</t>
  </si>
  <si>
    <t>136056.1.1</t>
  </si>
  <si>
    <t>Картон для переплета</t>
  </si>
  <si>
    <t>136182.1.1</t>
  </si>
  <si>
    <t>Перфофайл</t>
  </si>
  <si>
    <t>136188.1.1</t>
  </si>
  <si>
    <t>Папка на кнопке</t>
  </si>
  <si>
    <t>136207.1.1</t>
  </si>
  <si>
    <t>Подушка для штампа</t>
  </si>
  <si>
    <t>136211.1.1</t>
  </si>
  <si>
    <t>Папка зажим</t>
  </si>
  <si>
    <t>136215.1.1</t>
  </si>
  <si>
    <t>Папка архивная</t>
  </si>
  <si>
    <t>136221.1.1</t>
  </si>
  <si>
    <t>Чернила</t>
  </si>
  <si>
    <t>136228.1.1</t>
  </si>
  <si>
    <t>Ластик</t>
  </si>
  <si>
    <t>138822.1.1</t>
  </si>
  <si>
    <t>04.03.2022</t>
  </si>
  <si>
    <t>Копировка</t>
  </si>
  <si>
    <t>140116.1.1</t>
  </si>
  <si>
    <t>140119.1.1</t>
  </si>
  <si>
    <t>Линейка</t>
  </si>
  <si>
    <t>140121.1.1</t>
  </si>
  <si>
    <t>140120.1.1</t>
  </si>
  <si>
    <t>140126.1.1</t>
  </si>
  <si>
    <t>Скоба</t>
  </si>
  <si>
    <t>140127.1.1</t>
  </si>
  <si>
    <t>73</t>
  </si>
  <si>
    <t>142163.1.1</t>
  </si>
  <si>
    <t>05.03.2022</t>
  </si>
  <si>
    <t>Бейдж</t>
  </si>
  <si>
    <t>74</t>
  </si>
  <si>
    <t>142166.1.1</t>
  </si>
  <si>
    <t>Фото бумага</t>
  </si>
  <si>
    <t>142171.1.1</t>
  </si>
  <si>
    <t>Ручка</t>
  </si>
  <si>
    <t>142182.1.1</t>
  </si>
  <si>
    <t>Папка с файлами</t>
  </si>
  <si>
    <t>142183.1.1</t>
  </si>
  <si>
    <t>142185.1.1</t>
  </si>
  <si>
    <t>142189.1.1</t>
  </si>
  <si>
    <t>143678.1.1</t>
  </si>
  <si>
    <t>06.03.2022</t>
  </si>
  <si>
    <t>Журнал</t>
  </si>
  <si>
    <t>152</t>
  </si>
  <si>
    <t>143686.1.1</t>
  </si>
  <si>
    <t>Скрепка</t>
  </si>
  <si>
    <t>143690.1.1</t>
  </si>
  <si>
    <t>AT Servis Savdo MCHJ</t>
  </si>
  <si>
    <t>305540844</t>
  </si>
  <si>
    <t>Маркер</t>
  </si>
  <si>
    <t>142291.1.1</t>
  </si>
  <si>
    <t>07.03.2022</t>
  </si>
  <si>
    <t>142296.1.1</t>
  </si>
  <si>
    <t>Штрих</t>
  </si>
  <si>
    <t>142264.1.1</t>
  </si>
  <si>
    <t>Бумага А3</t>
  </si>
  <si>
    <t>143672.1.1</t>
  </si>
  <si>
    <t>136</t>
  </si>
  <si>
    <t>147019.1.1</t>
  </si>
  <si>
    <t>09.03.2022</t>
  </si>
  <si>
    <t>QIBRAY TRADE BUILD GROUP</t>
  </si>
  <si>
    <t>308366495</t>
  </si>
  <si>
    <t>147022.1.1</t>
  </si>
  <si>
    <t>154330.1.1</t>
  </si>
  <si>
    <t>14.03.2022</t>
  </si>
  <si>
    <t>абразивный круг</t>
  </si>
  <si>
    <t>154328.1.1</t>
  </si>
  <si>
    <t>Круг шлифовочный</t>
  </si>
  <si>
    <t>157096.1.1</t>
  </si>
  <si>
    <t>17.03.2022</t>
  </si>
  <si>
    <t>157101.1.1</t>
  </si>
  <si>
    <t>93</t>
  </si>
  <si>
    <t>157635.1.1</t>
  </si>
  <si>
    <t>157644.1.1</t>
  </si>
  <si>
    <t>Алебастр</t>
  </si>
  <si>
    <t>95</t>
  </si>
  <si>
    <t>157653.1.1</t>
  </si>
  <si>
    <t>96</t>
  </si>
  <si>
    <t>157621.1.1</t>
  </si>
  <si>
    <t>Извещатель</t>
  </si>
  <si>
    <t>97</t>
  </si>
  <si>
    <t>157617.1.1</t>
  </si>
  <si>
    <t>Датчик</t>
  </si>
  <si>
    <t>98</t>
  </si>
  <si>
    <t>160532.1.1</t>
  </si>
  <si>
    <t>18.03.2022</t>
  </si>
  <si>
    <t>125</t>
  </si>
  <si>
    <t>99</t>
  </si>
  <si>
    <t>160535.1.1</t>
  </si>
  <si>
    <t>100</t>
  </si>
  <si>
    <t>160827.1.1</t>
  </si>
  <si>
    <t>Бур</t>
  </si>
  <si>
    <t>101</t>
  </si>
  <si>
    <t>161522.1.1</t>
  </si>
  <si>
    <t>Бумага А4</t>
  </si>
  <si>
    <t>102</t>
  </si>
  <si>
    <t>161526.1.1</t>
  </si>
  <si>
    <t>Папка скоросшиватель</t>
  </si>
  <si>
    <t>103</t>
  </si>
  <si>
    <t>163106.1.1</t>
  </si>
  <si>
    <t>19.03.2022</t>
  </si>
  <si>
    <t>MCHJ VOHA-91</t>
  </si>
  <si>
    <t>308745958</t>
  </si>
  <si>
    <t>Электродвигатель</t>
  </si>
  <si>
    <t>104</t>
  </si>
  <si>
    <t>163109.1.1</t>
  </si>
  <si>
    <t>Насос</t>
  </si>
  <si>
    <t>105</t>
  </si>
  <si>
    <t>160853.1.1</t>
  </si>
  <si>
    <t>22.03.2022</t>
  </si>
  <si>
    <t>106</t>
  </si>
  <si>
    <t>160850.1.1</t>
  </si>
  <si>
    <t>107</t>
  </si>
  <si>
    <t>160845.1.1</t>
  </si>
  <si>
    <t>108</t>
  </si>
  <si>
    <t>160841.1.1</t>
  </si>
  <si>
    <t>109</t>
  </si>
  <si>
    <t>160836.1.1</t>
  </si>
  <si>
    <t>110</t>
  </si>
  <si>
    <t>160835.1.1</t>
  </si>
  <si>
    <t>111</t>
  </si>
  <si>
    <t>160834.1.1</t>
  </si>
  <si>
    <t>112</t>
  </si>
  <si>
    <t>160830.1.1</t>
  </si>
  <si>
    <t>113</t>
  </si>
  <si>
    <t>160829.1.1</t>
  </si>
  <si>
    <t>114</t>
  </si>
  <si>
    <t>161450.1.1</t>
  </si>
  <si>
    <t>29.03.2022</t>
  </si>
  <si>
    <t xml:space="preserve">за  1 квартал 2022 год  </t>
  </si>
  <si>
    <t xml:space="preserve"> №</t>
  </si>
  <si>
    <t>76729.1.1</t>
  </si>
  <si>
    <t>Отбор</t>
  </si>
  <si>
    <t>18.01.2022</t>
  </si>
  <si>
    <t>ЧП «FINANCE BROKER»</t>
  </si>
  <si>
    <t>305426114</t>
  </si>
  <si>
    <t>Услуги за брокерское вознаграждение</t>
  </si>
  <si>
    <t>108909.1.1</t>
  </si>
  <si>
    <t>21.02.2022</t>
  </si>
  <si>
    <t>307901162</t>
  </si>
  <si>
    <t>Реестр совершенных сделок в портале xt-xarid.uzex.uz  с 01.01.2022 г. До 31.03.2022 г. AO "BIOKIMYO"</t>
  </si>
  <si>
    <t>78425.1.1</t>
  </si>
  <si>
    <t>17.01.2022</t>
  </si>
  <si>
    <t>"VI-VA TRAVEL" MCHJ</t>
  </si>
  <si>
    <t>205203133</t>
  </si>
  <si>
    <t>Сухие дрожжи</t>
  </si>
  <si>
    <t>Xylathin xylanase (гемицеллюлоза)</t>
  </si>
  <si>
    <t>250</t>
  </si>
  <si>
    <t>Альфасепт</t>
  </si>
  <si>
    <t>113494.1.1</t>
  </si>
  <si>
    <t>Эмульсия кремний органическая ПГС-1</t>
  </si>
  <si>
    <t>ALPHA C (грибная альфа-амилаза)</t>
  </si>
  <si>
    <t>Glukazor (для осахаривания)</t>
  </si>
  <si>
    <t>3025</t>
  </si>
  <si>
    <t>225</t>
  </si>
  <si>
    <t>25.03.2022</t>
  </si>
  <si>
    <t>16.03.2022</t>
  </si>
  <si>
    <t>10.03.2022</t>
  </si>
  <si>
    <t>01.03.2022</t>
  </si>
  <si>
    <t>SHOXJAXON - QURILISH  МЧЖ</t>
  </si>
  <si>
    <t>300687442</t>
  </si>
  <si>
    <t xml:space="preserve">Песок из отсевов дробления для строительных работ  OOO Shoxjaxon Qurilish  </t>
  </si>
  <si>
    <t xml:space="preserve">Щебень из плотных горных пород для строительных работ фракции  5до 20мм  OOO Shoxjaxon Qurilish  </t>
  </si>
  <si>
    <t>СП ООО Ташкентский трубный завод имени В.Л.Гальперина</t>
  </si>
  <si>
    <t>200897524</t>
  </si>
  <si>
    <t>Труба  сталь  прямоугольная 50х25-2,0 ГОСТ 8645-68,СП ООО Ташкентский трубный завод им.В.Л.Гальперина</t>
  </si>
  <si>
    <t>09.02.2022</t>
  </si>
  <si>
    <t>Портландцемент ЦЕМ II/А-Г 32,5H (предназначен для тарир в бумаж меш 50 кг) АО "Ахангаранцемент"</t>
  </si>
  <si>
    <t>02.02.2022</t>
  </si>
  <si>
    <t>ООО MEGA UNIVERSAL  BUSINESS OIL</t>
  </si>
  <si>
    <t>306913117</t>
  </si>
  <si>
    <t>Дизельное топливо ДТ Л К5 ООО "MEGA UNIVERSAL BUSINESS OIL"</t>
  </si>
  <si>
    <t>Песо</t>
  </si>
  <si>
    <t>Порт</t>
  </si>
  <si>
    <t>Щебе</t>
  </si>
  <si>
    <t>31.03.2022</t>
  </si>
  <si>
    <t>30.03.2022</t>
  </si>
  <si>
    <t>ЧП FLEXO GRAPHICS</t>
  </si>
  <si>
    <t>305018447</t>
  </si>
  <si>
    <t>«Шахрисабзфарм» МЧЖ</t>
  </si>
  <si>
    <t>200673352</t>
  </si>
  <si>
    <t>ООО UNIPLAST EXPORT</t>
  </si>
  <si>
    <t>305131284</t>
  </si>
  <si>
    <t>28.03.2022</t>
  </si>
  <si>
    <t>"SHIPOVNIK PLYUS" mas`uliyati cheklangan jamiyati</t>
  </si>
  <si>
    <t>303307491</t>
  </si>
  <si>
    <t>"SOGLOM YURAK" mas`uliyati cheklangan jamiyati</t>
  </si>
  <si>
    <t>203293429</t>
  </si>
  <si>
    <t>ООО MNTYB</t>
  </si>
  <si>
    <t>306919417</t>
  </si>
  <si>
    <t>ABROR RAYYONAXON MCHJ</t>
  </si>
  <si>
    <t>309137383</t>
  </si>
  <si>
    <t>24.03.2022</t>
  </si>
  <si>
    <t xml:space="preserve"> "OLTIN QO`LLAR AGRO" MChJ</t>
  </si>
  <si>
    <t>203569107</t>
  </si>
  <si>
    <t>MIRMAXMUD BARAKA-FAYZ MCHJ</t>
  </si>
  <si>
    <t>306076709</t>
  </si>
  <si>
    <t>"MAX PHARM SERVICE" mas`uliyati cheklangan jamiyati</t>
  </si>
  <si>
    <t>302990041</t>
  </si>
  <si>
    <t>NUTRIMED MCHJ</t>
  </si>
  <si>
    <t>304132703</t>
  </si>
  <si>
    <t>15.03.2022</t>
  </si>
  <si>
    <t>ООО AGRO MERGEN</t>
  </si>
  <si>
    <t>307519074</t>
  </si>
  <si>
    <t>11.03.2022</t>
  </si>
  <si>
    <t>Navoiy issiqlik elektr stansiyasi  АЖ</t>
  </si>
  <si>
    <t>200850647</t>
  </si>
  <si>
    <t>Спирт этиловый ректификованный пищевой Люкс (тип сделка Форвард) "Biokimyo" АЖ</t>
  </si>
  <si>
    <t>28.02.2022</t>
  </si>
  <si>
    <t>25.02.2022</t>
  </si>
  <si>
    <t>СOCA-COLA ICHIMLIGI UZBEKISTON, LTD  МЧЖ</t>
  </si>
  <si>
    <t>200798458</t>
  </si>
  <si>
    <t>23.02.2022</t>
  </si>
  <si>
    <t>22.02.2022</t>
  </si>
  <si>
    <t>ООО AFSAR-IDEAL</t>
  </si>
  <si>
    <t>307830838</t>
  </si>
  <si>
    <t>15.02.2022</t>
  </si>
  <si>
    <t>11.02.2022</t>
  </si>
  <si>
    <t>OOO CORALL PHARM</t>
  </si>
  <si>
    <t>304475996</t>
  </si>
  <si>
    <t>08.02.2022</t>
  </si>
  <si>
    <t>"NIGINA-GOLD" xususiy korxonasi</t>
  </si>
  <si>
    <t>205268701</t>
  </si>
  <si>
    <t>"ABINA COSMETIK" Xususiy korxonasi</t>
  </si>
  <si>
    <t>301178251</t>
  </si>
  <si>
    <t>04.02.2022</t>
  </si>
  <si>
    <t>ООО "LEKINTERKAPS"</t>
  </si>
  <si>
    <t>301672224</t>
  </si>
  <si>
    <t>LIFE SCIENCE AND TECHNOLOGY MCHJ</t>
  </si>
  <si>
    <t>306253488</t>
  </si>
  <si>
    <t>ООО POYTAXT DORI-DARMON</t>
  </si>
  <si>
    <t>308639867</t>
  </si>
  <si>
    <t>01.02.2022</t>
  </si>
  <si>
    <t>31.01.2022</t>
  </si>
  <si>
    <t>24.01.2022</t>
  </si>
  <si>
    <t>Бону Ширинликлари  МЧЖ</t>
  </si>
  <si>
    <t>301133957</t>
  </si>
  <si>
    <t>АО  Урганч  Шароб</t>
  </si>
  <si>
    <t>200408363</t>
  </si>
  <si>
    <t>19.01.2022</t>
  </si>
  <si>
    <t>MANAVIYAT NASHRIYOT  ДУК</t>
  </si>
  <si>
    <t>202204394</t>
  </si>
  <si>
    <t>TRANS-SNAB  MCHJ</t>
  </si>
  <si>
    <t>203802860</t>
  </si>
  <si>
    <t>MUBORAK ISSIQLIK ELEKTR MARKAZI АЖ</t>
  </si>
  <si>
    <t>200698044</t>
  </si>
  <si>
    <t>13.01.2022</t>
  </si>
  <si>
    <t>"PAXTAKOR GOLD TEXTILE"  МЧЖ</t>
  </si>
  <si>
    <t>304472938</t>
  </si>
  <si>
    <t>11.01.2022</t>
  </si>
  <si>
    <t>ГУП "O`ZB RES MAR-Y BANKINING DAVLAT BELGISI"</t>
  </si>
  <si>
    <t>306612737</t>
  </si>
  <si>
    <t>08.01.2022</t>
  </si>
  <si>
    <t>07.01.2022</t>
  </si>
  <si>
    <t>06.01.2022</t>
  </si>
  <si>
    <t>ООО Камалак-Принт</t>
  </si>
  <si>
    <t>203176343</t>
  </si>
  <si>
    <t>05.01.2022</t>
  </si>
  <si>
    <t>2022 йил 1 чорак   давомида</t>
  </si>
  <si>
    <t xml:space="preserve">   Договор 0100079 от 21,01,21 Вода</t>
  </si>
  <si>
    <t xml:space="preserve">   Договор 31-1017 от 01.01.22 Электроэнергия</t>
  </si>
  <si>
    <t xml:space="preserve">   Договор 16-Т2 от 05.01.22 Тех. обслуга пож. тушения, пож.сигнализа</t>
  </si>
  <si>
    <t xml:space="preserve">   Договор 34079 от 14.01.22 Тех. обслуга  АИИСКУЭ  типа  Альфа</t>
  </si>
  <si>
    <t xml:space="preserve">   Договор 16-12 от 16.12.21 Контракт на покупку пшеницу</t>
  </si>
  <si>
    <t>ТОО "Les Group"</t>
  </si>
  <si>
    <t xml:space="preserve">   Договор 07-03 от 09.03.22 Пшеница</t>
  </si>
  <si>
    <t xml:space="preserve">   Договор 08/02 от 08.02.22 Пшеница</t>
  </si>
  <si>
    <t xml:space="preserve">   Договор 12-01 от 12.01.22 Пшеница</t>
  </si>
  <si>
    <t>ЧП "ЛЮБНЫМАШ"</t>
  </si>
  <si>
    <t xml:space="preserve">   Договор 9-429юрс от 30.07.21 Задаток для участия в конкурсе</t>
  </si>
  <si>
    <t xml:space="preserve">   Договор 120335 от 02.03.22г.Кефир 396 литр</t>
  </si>
  <si>
    <t xml:space="preserve">   Договор №32590 от 12.01.22г.Кефир 280 литр</t>
  </si>
  <si>
    <t xml:space="preserve">   Договор №68678 от 03.02.22г.Кефир 396 литр</t>
  </si>
  <si>
    <t xml:space="preserve">   Договор 10 от 31.01.22 Пшеница</t>
  </si>
  <si>
    <t xml:space="preserve">   Договор 17 от 28.03.22 Пшеница 3 кл 500тн</t>
  </si>
  <si>
    <t xml:space="preserve">   Договор 2 от 13.01.22 Пшеница 3-класса</t>
  </si>
  <si>
    <t>ALFA ELECTRONICS xususiy korxonasi</t>
  </si>
  <si>
    <t xml:space="preserve">   Договор 114971.1.1 от 13.02.22 компьютер комплект</t>
  </si>
  <si>
    <t xml:space="preserve">   Договор 114990.1.1 от 13.02.22 УПС</t>
  </si>
  <si>
    <t>AT SERVIS SAVDO mas`uliyati cheklangan jamiyati</t>
  </si>
  <si>
    <t xml:space="preserve">   Договор 143690.1.1 от 06.03.22 Канц товары</t>
  </si>
  <si>
    <t xml:space="preserve">   Договор 86960.1.1 от 21.01.22 рукава пожарные-4к-т</t>
  </si>
  <si>
    <t xml:space="preserve">   Договор 097362 от 15.01.22 Маска медицинская-11000шт</t>
  </si>
  <si>
    <t xml:space="preserve">   Договор 099686 от 10.02.21 Маска медицинская 12 000 шт</t>
  </si>
  <si>
    <t>NEW TEX ALLIANCE mas‘uliyati cheklangan jamiyati</t>
  </si>
  <si>
    <t xml:space="preserve">   Договор 116549.1.1 от 16.02.22 Радиостанция моторола Т92Н20-2к-т</t>
  </si>
  <si>
    <t xml:space="preserve">   Договор 157617.1.1 от 17.03.22 Датчик ИП-106</t>
  </si>
  <si>
    <t xml:space="preserve">   Договор 157621.1.1 от 17.03.22 Извещатель</t>
  </si>
  <si>
    <t>SHOXJAXON-QURILISH mas‘uliyati cheklangan jamiyati</t>
  </si>
  <si>
    <t xml:space="preserve">   Договор 5368900 от 01.03.22 Щебень-100куб.метр</t>
  </si>
  <si>
    <t xml:space="preserve">   Договор 5368908 от 01.03.22 Клинец-40куб.метр</t>
  </si>
  <si>
    <t>TOSHKENT RIZQ BARAKA mas‘uliyati cheklangan jamiyati</t>
  </si>
  <si>
    <t xml:space="preserve">   Договор 36 от 14.02.22 Пшеница 500 тн.</t>
  </si>
  <si>
    <t xml:space="preserve">   Договор 37 от 14.02.22 Пшеница 500 тн.</t>
  </si>
  <si>
    <t xml:space="preserve">   Договор 63 от 01.03.22 Пшеница 1000 тн.</t>
  </si>
  <si>
    <t xml:space="preserve">   Договор 79 от 17.03.22 Пшеница 1000тн</t>
  </si>
  <si>
    <t>VOHA-91 mas`uliyati cheklangan jamiyati</t>
  </si>
  <si>
    <t xml:space="preserve">   Договор 163106.1.1 от 19.03.22 Эл.двигатель-1шт</t>
  </si>
  <si>
    <t xml:space="preserve">   Договор 163109.1.1 от 19.03.22 Насосный агрегат-1шт</t>
  </si>
  <si>
    <t>ABDULLAYEV JALOLIDDIN YULDASHOVICH</t>
  </si>
  <si>
    <t xml:space="preserve">   Договор 156005 от 18.03.22 Аккамулятор АКБ ENERGY 12 v-4шт</t>
  </si>
  <si>
    <t xml:space="preserve">   Договор 5374724 от 04.03.22 карбамид 10 тн</t>
  </si>
  <si>
    <t xml:space="preserve">   Договор 5380312 от 10.03.22 карбамид 10 тн</t>
  </si>
  <si>
    <t xml:space="preserve">   Договор 5396902 от 25.03.22 карбамид 20 тн</t>
  </si>
  <si>
    <t xml:space="preserve">   Договор РКП 5345530 от 09.02.22 Цемент 20 тн</t>
  </si>
  <si>
    <t xml:space="preserve">   Договор 89-1207юр от 21.02.22 Серная кислота</t>
  </si>
  <si>
    <t xml:space="preserve">   Договор 5346556 от 10.02.22 Пшеница 3-кл 110 тн</t>
  </si>
  <si>
    <t xml:space="preserve">   Договор 7-03 ПШ от 07.03.22 Пшеница</t>
  </si>
  <si>
    <t>MChJ "MY OFFICE STATIONERY"</t>
  </si>
  <si>
    <t xml:space="preserve">   Договор 136005.1.1 от 03.03.22 Канц товары</t>
  </si>
  <si>
    <t xml:space="preserve">   Договор 136012.1.1 от 03.03.22 Канц товары</t>
  </si>
  <si>
    <t xml:space="preserve">   Договор 136047.1.1 от 03.03.22 Конверты</t>
  </si>
  <si>
    <t xml:space="preserve">   Договор 136056.1.1 от 03.03.22 Канц товары</t>
  </si>
  <si>
    <t xml:space="preserve">   Договор 136182.1.1 от 03.03.22 Канц товары</t>
  </si>
  <si>
    <t xml:space="preserve">   Договор 136188.1.1 от 03.03.22 Канц товары</t>
  </si>
  <si>
    <t xml:space="preserve">   Договор 136204.1.1 от 02.03.22 Канц товары</t>
  </si>
  <si>
    <t xml:space="preserve">   Договор 136207.1.1 от 03.03.22 Канц товары</t>
  </si>
  <si>
    <t xml:space="preserve">   Договор 136211.1.1 от 03.03.22 Канц товары</t>
  </si>
  <si>
    <t xml:space="preserve">   Договор 136215.1.1 от 03.03.22 Канц товары</t>
  </si>
  <si>
    <t xml:space="preserve">   Договор 136221.1.1 от 03.03.22 Канц товары</t>
  </si>
  <si>
    <t xml:space="preserve">   Договор 136228.1.1 от 03.03.22 Канц товары</t>
  </si>
  <si>
    <t xml:space="preserve">   Договор 136257.1.1 от 02.03.22 Канц товары</t>
  </si>
  <si>
    <t xml:space="preserve">   Договор 136263.1.1 от 02.03.22 Канц товары</t>
  </si>
  <si>
    <t xml:space="preserve">   Договор 136265.1.1 от 02.03.22 Канц товары</t>
  </si>
  <si>
    <t xml:space="preserve">   Договор 138822.1.1 от 04.03.22 Канц товары</t>
  </si>
  <si>
    <t xml:space="preserve">   Договор 140116.1.1 от 04.03.22 Канц товары</t>
  </si>
  <si>
    <t xml:space="preserve">   Договор 140119.1.1 от 04.03.22 Канц товары</t>
  </si>
  <si>
    <t xml:space="preserve">   Договор 140120.1.1 от 04.03.22 Канц товары</t>
  </si>
  <si>
    <t xml:space="preserve">   Договор 140121.1.1 от 04.03.22 Канц товары</t>
  </si>
  <si>
    <t xml:space="preserve">   Договор 140126.1.1 от 04.03.22 Канц товары</t>
  </si>
  <si>
    <t xml:space="preserve">   Договор 140127.1.1 от 04.03.22 Канц товары</t>
  </si>
  <si>
    <t xml:space="preserve">   Договор 142163.1.1 от 05.03.22 Канц товары</t>
  </si>
  <si>
    <t xml:space="preserve">   Договор 142166.1.1 от 05.03.22 Канц товары</t>
  </si>
  <si>
    <t xml:space="preserve">   Договор 142171.1.1 от 05.03.22 Канц товары</t>
  </si>
  <si>
    <t xml:space="preserve">   Договор 142182.1.1 от 05.03.22 Канц товары</t>
  </si>
  <si>
    <t xml:space="preserve">   Договор 142183.1.1 от 05.03.22 Канц товары</t>
  </si>
  <si>
    <t xml:space="preserve">   Договор 142185.1.1 от 05.03.22 Канц товары</t>
  </si>
  <si>
    <t xml:space="preserve">   Договор 142189.1.1 от 05.03.22 Канц товары</t>
  </si>
  <si>
    <t xml:space="preserve">   Договор 142264.1.1 от 07.03.22 Канц товары</t>
  </si>
  <si>
    <t xml:space="preserve">   Договор 142291.1.1 от 07.03.22 Канц товары</t>
  </si>
  <si>
    <t xml:space="preserve">   Договор 142296.1.1 от 07.03.22 Канц товары</t>
  </si>
  <si>
    <t xml:space="preserve">   Договор 143672.1.1 от 07.03.22 Канц товары</t>
  </si>
  <si>
    <t xml:space="preserve">   Договор 143678.1.1 от 06.03.22 Канц товары</t>
  </si>
  <si>
    <t xml:space="preserve">   Договор 143686.1.1 от 06.03.22 Канц товары</t>
  </si>
  <si>
    <t xml:space="preserve">   Договор 161522.1.1 от 18.03.22 Канц товары</t>
  </si>
  <si>
    <t xml:space="preserve">   Договор 161526.1.1 от 18.03.22 Канц товары</t>
  </si>
  <si>
    <t xml:space="preserve">   Договор 91805.1.1 от 27.01.22 книги Акт о выработки спирта-20шт</t>
  </si>
  <si>
    <t xml:space="preserve">   Договор 91807.1.1 от 27.01.22 книги Производство-15шт</t>
  </si>
  <si>
    <t xml:space="preserve">   Договор 91808.1.1 от 27.01.22 книги Брожения-20шт</t>
  </si>
  <si>
    <t xml:space="preserve">   Договор 3057-2022/IJRO-ЕМЭСИД от 25.01.22 услуги по E-Kalit ежемесячное</t>
  </si>
  <si>
    <t>MCHJ ABDUFAZO TRADE</t>
  </si>
  <si>
    <t xml:space="preserve">   Договор 147056 от 14.03.22 Очки сварочные ЗН11 PANORAMA-10ШТ</t>
  </si>
  <si>
    <t xml:space="preserve">   Договор 78574.1.1. от 12.01.22 карбамид-2тн</t>
  </si>
  <si>
    <t xml:space="preserve">   Договор 92547.1.1. от 02.02.22 карбамид-5тн</t>
  </si>
  <si>
    <t>MCHJ ASIA PHARM LYUKS</t>
  </si>
  <si>
    <t xml:space="preserve">   Договор 59948 от 26.01.22 Медикаменты</t>
  </si>
  <si>
    <t xml:space="preserve">   Договор 59965 от 26.01.22 Медикаменты</t>
  </si>
  <si>
    <t>MCHJ AUCTION WINNERS</t>
  </si>
  <si>
    <t xml:space="preserve">   Договор 115707.1.1 от 14.02.22 Болгарка 230мм-1шт</t>
  </si>
  <si>
    <t xml:space="preserve">   Договор 115708.1.1 от 14.02.22 Болгарка 180мм-1шт</t>
  </si>
  <si>
    <t xml:space="preserve">   Договор 96011.1.1 от 29.01.22 Кабель АВВГ3х120+1х70-161м</t>
  </si>
  <si>
    <t xml:space="preserve">   Договор 0103094 от 18.03.22 Насосная станция</t>
  </si>
  <si>
    <t xml:space="preserve">   Договор 0101095 от 24.02.22 Вода питьевая для куллера</t>
  </si>
  <si>
    <t xml:space="preserve">   Договор 0103983 от 17.03.22 Вода питьевая для куллера 250шт</t>
  </si>
  <si>
    <t xml:space="preserve">   Договор 096719 от 08.01.22 Вода питьевая для куллера в капсулах 18.9л.-200шт</t>
  </si>
  <si>
    <t xml:space="preserve">   Договор 098824 от 02.02.22 Вода питьевая для куллера-200шт</t>
  </si>
  <si>
    <t>MCHJ BIOCOSMIC</t>
  </si>
  <si>
    <t xml:space="preserve">   Договор 111506 от 26.02.22  Медикаменты</t>
  </si>
  <si>
    <t xml:space="preserve">   Договор 112426 от 26.02.22  Медикаменты</t>
  </si>
  <si>
    <t xml:space="preserve">   Договор 112818 от 30.01.22  Медикаменты</t>
  </si>
  <si>
    <t xml:space="preserve">   Договор 58998 от 26.01.22  Медикаменты</t>
  </si>
  <si>
    <t xml:space="preserve">   Договор 59021 от 26.01.22  Медикаменты</t>
  </si>
  <si>
    <t xml:space="preserve">   Договор 59061 от 26.01.22  Медикаменты</t>
  </si>
  <si>
    <t xml:space="preserve">   Договор 59077 от 26.01.22  Медикаменты</t>
  </si>
  <si>
    <t xml:space="preserve">   Договор 59123 от 26.01.22  Медикаменты</t>
  </si>
  <si>
    <t xml:space="preserve">   Договор 59164 от 26.01.22  Медикаменты</t>
  </si>
  <si>
    <t xml:space="preserve">   Договор 59513 от 26.01.22  Медикаменты</t>
  </si>
  <si>
    <t xml:space="preserve">   Договор 59550 от 26.01.22  Медикаменты</t>
  </si>
  <si>
    <t xml:space="preserve">   Договор 59560 от 26.01.22  Медикаменты</t>
  </si>
  <si>
    <t xml:space="preserve">   Договор 59562от 26.01.22  Медикаменты</t>
  </si>
  <si>
    <t xml:space="preserve">   Договор 59565 от 26.01.22  Медикаменты</t>
  </si>
  <si>
    <t xml:space="preserve">   Договор 59574 от 26.01.22  Медикаменты</t>
  </si>
  <si>
    <t xml:space="preserve">   Договор 59609 от 26.01.22  Медикаменты</t>
  </si>
  <si>
    <t xml:space="preserve">   Договор 59921 от 26.01.22  Медикаменты</t>
  </si>
  <si>
    <t xml:space="preserve">   Договор 64737 от 30.01.22  Медикаменты</t>
  </si>
  <si>
    <t xml:space="preserve">   Договор 64764 от 30.01.22  Медикаменты</t>
  </si>
  <si>
    <t xml:space="preserve">   Договор 64789 от 30.01.22  Медикаменты</t>
  </si>
  <si>
    <t xml:space="preserve">   Договор 64791 от 30.01.22  Медикаменты</t>
  </si>
  <si>
    <t xml:space="preserve">   Договор 67753 от 02.02.22  Медикаменты</t>
  </si>
  <si>
    <t xml:space="preserve">   Договор 76821 от 08.02.22 Мыло жидкое 500 мл-20уп</t>
  </si>
  <si>
    <t xml:space="preserve">   Договор 32 от 13.01.22 Сжиженный газ 3 тн</t>
  </si>
  <si>
    <t xml:space="preserve">   Договор 145102 от 14.03.22 Водоэмульсия фосадний</t>
  </si>
  <si>
    <t>MCHJ CONTROL INTELIGENTE WORLD</t>
  </si>
  <si>
    <t xml:space="preserve">   Договор 86129.1.1 от 20.01.22 электронный регулятор-5шт</t>
  </si>
  <si>
    <t>MCHJ DM AGZAMOVS</t>
  </si>
  <si>
    <t xml:space="preserve">   Договор 116348.1.1 от 16.02.22 раковина</t>
  </si>
  <si>
    <t xml:space="preserve">   Договор 91771.1.1 от 26.01.22 Стул круглого по размеру Д-25мм-10шт</t>
  </si>
  <si>
    <t xml:space="preserve">   Договор 91776.1.1 от 26.01.22 Стол на металлическом каркасе мет.труб</t>
  </si>
  <si>
    <t xml:space="preserve">   Договор 91781.1.1 от 26.01.22 Стул круглого по размеру Д-25мм-50</t>
  </si>
  <si>
    <t>MCHJ GRAND TEXNO SYSTEM</t>
  </si>
  <si>
    <t xml:space="preserve">   Договор 114981.1.1 от 13.02.22 Принтер</t>
  </si>
  <si>
    <t>MCHJ GROWTH SMART</t>
  </si>
  <si>
    <t xml:space="preserve">   Договор 42018 от 20.01.22 Акумуляторная батарея-2шт</t>
  </si>
  <si>
    <t>MChJ INSOF</t>
  </si>
  <si>
    <t xml:space="preserve">   Договор 117976.1.1 от 17.02.22 Бетон М-250-80м3</t>
  </si>
  <si>
    <t xml:space="preserve">   Договор 142747от 12.03.2022 кислород 396 кв.м</t>
  </si>
  <si>
    <t xml:space="preserve">   Договор 31988 от 10.01.2022 кислород 600 кв.м</t>
  </si>
  <si>
    <t xml:space="preserve">   Договор 88444 от 14.02.2022 кислород 396 кв.м</t>
  </si>
  <si>
    <t>MCHJ JS DORI DARMON SERVICE</t>
  </si>
  <si>
    <t xml:space="preserve">   Договор 58997от 26.01.22 Медикаменты</t>
  </si>
  <si>
    <t xml:space="preserve">   Договор 58999 от 26.01.22 Медикаменты</t>
  </si>
  <si>
    <t xml:space="preserve">   Договор 59000от 26.01.22 Медикаменты</t>
  </si>
  <si>
    <t xml:space="preserve">   Договор 59078 от 26.01.22 Медикаменты</t>
  </si>
  <si>
    <t xml:space="preserve">   Договор 59217 от 26.01.22 Медикаменты</t>
  </si>
  <si>
    <t xml:space="preserve">   Договор 59241 от 26.01.22 Медикаменты</t>
  </si>
  <si>
    <t xml:space="preserve">   Договор 0100499 от 18.02.22 Прокладка для теплооб</t>
  </si>
  <si>
    <t>MCHJ LION BLINDS</t>
  </si>
  <si>
    <t xml:space="preserve">   Договор 89704.1.1 от 23.01.22 жалюзи-94кв.метр</t>
  </si>
  <si>
    <t>MCHJ MEGA UNIVERSAL BUSINESS OIL</t>
  </si>
  <si>
    <t xml:space="preserve">   Договор 5336401 от 02.02.22 диз топливо-3394кг</t>
  </si>
  <si>
    <t xml:space="preserve">   Договор 104509.1.1 от 15.12.21 Гипохлорит натрий-4тн</t>
  </si>
  <si>
    <t xml:space="preserve">   Договор 119242.1.1 от 18.02.22 формалин-10тн</t>
  </si>
  <si>
    <t>MCHJ NDIKAS</t>
  </si>
  <si>
    <t xml:space="preserve">   Договор 101844.1.1 от 05.02.22 Смеситель</t>
  </si>
  <si>
    <t xml:space="preserve">   Договор 101849.1.1 от 05.02.22 Унитаз</t>
  </si>
  <si>
    <t xml:space="preserve">   Договор 76263.1.1 от 10.01.22 известь-1000кг</t>
  </si>
  <si>
    <t xml:space="preserve">   Договор 77085.1.1 от 10.01.22 Коллеры для краска 12гр-20шт</t>
  </si>
  <si>
    <t xml:space="preserve">   Договор 77088.1.1 от 10.01.22 наконечник для пластик-55м</t>
  </si>
  <si>
    <t xml:space="preserve">   Договор 77090.1.1 от 10.01.22 Уголок для кафел-65метр</t>
  </si>
  <si>
    <t xml:space="preserve">   Договор 77094.1.1 от 10.01.22 Фуга-5кг</t>
  </si>
  <si>
    <t xml:space="preserve">   Договор 77096.1.1 от 10.01.22 Насадка плюс для дрел-20шт</t>
  </si>
  <si>
    <t xml:space="preserve">   Договор 77273.1.1 от 10.01.22 пластик потолок-20кв.м</t>
  </si>
  <si>
    <t xml:space="preserve">   Договор 77561.1.1 от 10.01.22 Клей эластичный кафельный-450 кг</t>
  </si>
  <si>
    <t xml:space="preserve">   Договор 80825.1.1 от 14.01.22 Водоэмульсия фосадний-10шт</t>
  </si>
  <si>
    <t xml:space="preserve">   Договор 85757.1.1 от 20.01.22 Вытяжка металически</t>
  </si>
  <si>
    <t xml:space="preserve">   Договор 76713.1.1 от 10.01.22 Керамическая плитка глазурованная 400*400-200кв.метр</t>
  </si>
  <si>
    <t xml:space="preserve">   Договор 147004 от 14.03.22 Очки сварочные ЗН18-Г-2 DRIVER RIKO21833-15шт</t>
  </si>
  <si>
    <t xml:space="preserve">   Договор 64727 от 30.01.22 перчатки резиновые технические-27пар</t>
  </si>
  <si>
    <t xml:space="preserve">   Договор 64758 от 30.01.22 диэлектрические  перчатки 12 пара</t>
  </si>
  <si>
    <t xml:space="preserve">   Доп.соглашение №7- от 17.02.22 Санаторные путевки</t>
  </si>
  <si>
    <t>MChJ OSIYO SANOAT INVEST</t>
  </si>
  <si>
    <t xml:space="preserve">   Договор 108124.1.1 от 10.02.22 подшипники 6311-2шт</t>
  </si>
  <si>
    <t xml:space="preserve">   Договор 108127.1.1 от 10.02.22 подшипники 7322ВМ-1шт</t>
  </si>
  <si>
    <t xml:space="preserve">   Договор 108129.1.1 от 10.02.22 подшипники NU1024M-3шт</t>
  </si>
  <si>
    <t xml:space="preserve">   Договор 108140.1.1 от 10.02.22 подшипники 6318-2RS-8шт</t>
  </si>
  <si>
    <t>MCHJ PHARMOL</t>
  </si>
  <si>
    <t xml:space="preserve">   Договор 59262 от 26.01.22 Медикаменты</t>
  </si>
  <si>
    <t xml:space="preserve">   Договор 70406 от 04.02.22 Медикаменты</t>
  </si>
  <si>
    <t xml:space="preserve">   Договор 098759 от 31.01.22 Рукавицы комбинирован х/б-2000пар</t>
  </si>
  <si>
    <t>MCHJ QIBRAY TRADE BUILD GROUP</t>
  </si>
  <si>
    <t xml:space="preserve">   Договор 147019.1.1 от 09.03.22 Саморез по дереву для профнастиль 5см-15кг</t>
  </si>
  <si>
    <t xml:space="preserve">   Договор 147022.1.1 от 09.03.22 Саморез по металлу 5см гаечный-50кг</t>
  </si>
  <si>
    <t xml:space="preserve">   Договор 154328.1.1 от 14.03.22 Круг шлифовочный -30шт</t>
  </si>
  <si>
    <t xml:space="preserve">   Договор 154330.1.1 от 14.03.22 Круг абразивный-50шт</t>
  </si>
  <si>
    <t xml:space="preserve">   Договор 157096.1.1 от 17.03.22 Круг абразивный 230х2,5-25шт</t>
  </si>
  <si>
    <t xml:space="preserve">   Договор 157101.1.1 от 17.03.22 Шлифовочный камень 230х6-10шт</t>
  </si>
  <si>
    <t xml:space="preserve">   Договор 157635.1.1 от 17.03.22 клей кафельный-800кг</t>
  </si>
  <si>
    <t xml:space="preserve">   Договор 157644.1.1 от 17.03.22 Алебастр-1100кг</t>
  </si>
  <si>
    <t xml:space="preserve">   Договор 157653.1.1 от 17.03.22 известь-1100кг</t>
  </si>
  <si>
    <t xml:space="preserve">   Договор 160532.1.1 от 18.03.22 Кафель половой бежевого цв.(400мм*400мм)-125м2</t>
  </si>
  <si>
    <t xml:space="preserve">   Договор 160535.1.1 от 18.03.22 Кафель плита глянцевой белого цв.для стен(300ммх500мм)-30квм</t>
  </si>
  <si>
    <t xml:space="preserve">   Договор 160827.1.1 от 18.03.22 Бур по бетону d5*110-5шт</t>
  </si>
  <si>
    <t xml:space="preserve">   Договор 160829.1.1 от 22.03.22 Бур по бетону d16*500-1шт</t>
  </si>
  <si>
    <t xml:space="preserve">   Договор 160830.1.1 от 22.03.22 Бур по бетону d22*800-1шт</t>
  </si>
  <si>
    <t xml:space="preserve">   Договор 160834.1.1 от 22.03.22 Бур по бетону d16*350-5шт</t>
  </si>
  <si>
    <t xml:space="preserve">   Договор 160835.1.1 от 22.03.22 Бур по бетону d8*350-20шт</t>
  </si>
  <si>
    <t xml:space="preserve">   Договор 160836.1.1 от 22.03.22 Бур по бетону d6*210-20шт</t>
  </si>
  <si>
    <t xml:space="preserve">   Договор 160841.1.1 от 22.03.22 Бур по бетону d20*500-1шт</t>
  </si>
  <si>
    <t xml:space="preserve">   Договор 160845.1.1 от 22.03.22 Бур по бетону d22*500-1шт</t>
  </si>
  <si>
    <t xml:space="preserve">   Договор 160850.1.1 от 22.03.22 Бур по бетону d18*500-1шт</t>
  </si>
  <si>
    <t xml:space="preserve">   Договор 160853.1.1 от 22.03.22 Бур по бетону d16*500-1шт</t>
  </si>
  <si>
    <t xml:space="preserve">   Договор 5388813 от 16.03.22 Соль техническая 600 тн</t>
  </si>
  <si>
    <t>MCHJ SELECT VANN TRADE</t>
  </si>
  <si>
    <t xml:space="preserve">   Договор 59886 от 26.01.22 Маршрутизатор АС1200Wi-Fi роутер-2шт</t>
  </si>
  <si>
    <t xml:space="preserve">   Договор 41047 от 20.01.22 Извещатель охранные и охраннопажарные ИПР</t>
  </si>
  <si>
    <t xml:space="preserve">   Договор 41064 от 20.01.22 Датчик ИП 212-141-8шт</t>
  </si>
  <si>
    <t xml:space="preserve">   Договор 41086 от 20.01.22 Извещатель пожарный-10шт</t>
  </si>
  <si>
    <t xml:space="preserve">   Договор 41220 от 20.01.22 пульт управление Altay-1шт</t>
  </si>
  <si>
    <t xml:space="preserve">   Договор 113494.1.1 от 17.02.22 химикаты</t>
  </si>
  <si>
    <t xml:space="preserve">   Договор 78425.1.1 от 18.01.22 химикаты</t>
  </si>
  <si>
    <t xml:space="preserve">   Договор 1 от 13.01.22 Пшеница 4-класс 500тн</t>
  </si>
  <si>
    <t xml:space="preserve">   Договор 111543 от 26.02.22 Медикаменты</t>
  </si>
  <si>
    <t xml:space="preserve">   Договор 111555 от 26.02.22 Медикаменты</t>
  </si>
  <si>
    <t xml:space="preserve">   Договор 111562 от 26.02.22 Медикаменты</t>
  </si>
  <si>
    <t xml:space="preserve">   Договор 59003 от 26.01.22 Медикаменты</t>
  </si>
  <si>
    <t xml:space="preserve">   Договор 59540 от 26.01.22 Медикаменты</t>
  </si>
  <si>
    <t xml:space="preserve">   Договор 59555 от 26.01.22 Медикаменты</t>
  </si>
  <si>
    <t xml:space="preserve">   Договор 59605 от 26.01.22 Медикаменты</t>
  </si>
  <si>
    <t xml:space="preserve">   Договор 0103608 от 16.03.22 перекись водорода60%-3кг</t>
  </si>
  <si>
    <t>OK SILVER PROF INDUSTRIES</t>
  </si>
  <si>
    <t xml:space="preserve">   Договор 77119.1.1 от 10.01.22 Туникабонд-330м2</t>
  </si>
  <si>
    <t>XK Doniyor-metall invest</t>
  </si>
  <si>
    <t xml:space="preserve">   Договор 0101808 от 03.03.22 Профнастил</t>
  </si>
  <si>
    <t xml:space="preserve">   Договор 0102089 от 04.03.22 Профнастил.слив.конек.желоб.</t>
  </si>
  <si>
    <t>XK GRAFIMEX</t>
  </si>
  <si>
    <t xml:space="preserve">   Договор 098163 от 23.01.22 Диаграмная бумага-3000шт</t>
  </si>
  <si>
    <t xml:space="preserve">   Договор 127472.1.1 от 24.02.22 Пластины резиновые</t>
  </si>
  <si>
    <t xml:space="preserve">   Договор 127483.1.1 от 24.02.22 паронит ПОН Б-47,2кг</t>
  </si>
  <si>
    <t xml:space="preserve">   Договор 098245 от 27.01.22 Ткань бязь-750п/м</t>
  </si>
  <si>
    <t>XK SHAMS</t>
  </si>
  <si>
    <t xml:space="preserve">   Договор 098703 от 30.01.22 Ткань х/б фланеловая-50п/м</t>
  </si>
  <si>
    <t>СП Ташкентский трубный завод</t>
  </si>
  <si>
    <t xml:space="preserve">   Договор 5346901 от 10.02.22 Трубы 50*25*2,0 ГОСТ8645-68-3580п/м</t>
  </si>
  <si>
    <t>Узбекистон почтаси Янгийул ПАБ</t>
  </si>
  <si>
    <t xml:space="preserve">   Договор 9 от 04.03.22 Конверты , марки</t>
  </si>
  <si>
    <t>AFSAR-IDEAL mas`uliyati cheklangan jamiyati</t>
  </si>
  <si>
    <t xml:space="preserve">   Договор 5356333 от 18.02.22 Поставка спирт пищевой Альфа-1000дал</t>
  </si>
  <si>
    <t>AGRO MERGEN mas‘uliyati cheklangan jamiyati</t>
  </si>
  <si>
    <t xml:space="preserve">   Договор 385930 от 15.03.22 Поставка технического спирта 40 дал</t>
  </si>
  <si>
    <t xml:space="preserve">   Договор 5319415 от 18.01.22 Поставка технического спирта 40 ДАЛ</t>
  </si>
  <si>
    <t xml:space="preserve">   Договор 5311895 от 12.01.22 Поставка спирт пищевой ЛЮКС 1000 ДАЛ</t>
  </si>
  <si>
    <t xml:space="preserve">   Договор 5329819 от 27.01.22 Поставка спирт пищевой Альфа 1200 дал</t>
  </si>
  <si>
    <t xml:space="preserve">   Договор 5342817 от 08.02.22 Поставка спирт пищевой  АЛЬФА  1200 дал</t>
  </si>
  <si>
    <t xml:space="preserve">   Договор 5369028 от 01.03.22 Поставка спирт пищевой ЛЮКС 1200 ДАЛ</t>
  </si>
  <si>
    <t xml:space="preserve">   Договор 5393845 от 24.03.22 Поставка спирт пищевой Альфа 500 дал</t>
  </si>
  <si>
    <t xml:space="preserve">   Договор 5295097 от 27.12.21 Поставка Жидкой барды 100 тн</t>
  </si>
  <si>
    <t xml:space="preserve">   Договор 5332735 от 28.01.22 Поставка Жидкой барды 100 тн</t>
  </si>
  <si>
    <t>OLTIN QO`LLAR AGRO  МЧЖ</t>
  </si>
  <si>
    <t xml:space="preserve">   Договор 5305716 от 07.01.22 Поставка Жидкой барды</t>
  </si>
  <si>
    <t xml:space="preserve">   Договор 5335558 от 01.02.22 Поставка Жидкой барды 100</t>
  </si>
  <si>
    <t xml:space="preserve">   Договор 5360329 от 22.02.22 Поставка Жидкой барды 100 тн</t>
  </si>
  <si>
    <t xml:space="preserve">   Договор 5364525 от 24.02.22 Поставка технического спирта 200 дал</t>
  </si>
  <si>
    <t xml:space="preserve">   Договор5335557 от 01.02.22 Поставка Жидкой барды  44.4 тн</t>
  </si>
  <si>
    <t xml:space="preserve">   Договор 5300376 от 30.12.21 Поставка спирт пищевой 3000 дал</t>
  </si>
  <si>
    <t xml:space="preserve">   Договор 5302820 от 05.01.22 Поставка спирт пищевой ЛЮКС 3000 ДАЛ</t>
  </si>
  <si>
    <t xml:space="preserve">   Договор 5310150 от 11.01.22 Поставка спирт пищевой люкс 3000 дал</t>
  </si>
  <si>
    <t xml:space="preserve">   Договор 5336464 от 02.02.22 Поставка спирт пищевой 3000 дал</t>
  </si>
  <si>
    <t xml:space="preserve">   Договор 5344427 от 09.02.22 Поставка спирт пищевой Альфа 3000 дал</t>
  </si>
  <si>
    <t xml:space="preserve">   Договор 5354632 от 17.02.22 Поставка спирт пищевой Альфа 320 дал</t>
  </si>
  <si>
    <t xml:space="preserve">   Договор 5356334 от 18.02.22 Поставка спирт пищевой Альфа 800 дал</t>
  </si>
  <si>
    <t xml:space="preserve">   Договор 5358107 от 21.02.22 Поставка спирт пищевой АЛЬФА 320 дал</t>
  </si>
  <si>
    <t xml:space="preserve">   Договор 5359882 от 22.02.22 Поставка спирт пищевой альфа 1560 дал</t>
  </si>
  <si>
    <t xml:space="preserve">   Договор 5385978 от 15.03.22 Поставка спирт пищевой Альфа 3000 дал</t>
  </si>
  <si>
    <t>SHIPOVNIK PLYUS mas`uliyati cheklangan jamiyati</t>
  </si>
  <si>
    <t xml:space="preserve">   Договор 5399623 от 28.03.22 Поставка спирт пищевой АЛЬФА 20</t>
  </si>
  <si>
    <t xml:space="preserve">   Договор 5304050 от 06.01.22 Поставка Жидкой барды 200 тн</t>
  </si>
  <si>
    <t xml:space="preserve">   Договор 5305718 от 07.01.22 Поставка Жидкой барды 100 тн</t>
  </si>
  <si>
    <t xml:space="preserve">   Договор 5307389 от 08.01.20 Поставка Жидкой барды 100 тн</t>
  </si>
  <si>
    <t xml:space="preserve">   Договор 5320670 от 19.01.20 Поставка Жидкой барды 100 тн</t>
  </si>
  <si>
    <t xml:space="preserve">   Договор 5335559 от 01.02.22 Поставка Жидкой барды 200 тн</t>
  </si>
  <si>
    <t xml:space="preserve">   Договор 5341611 от 07.02.2022 Поставка Жидкой барды  200 тн</t>
  </si>
  <si>
    <t xml:space="preserve">   Договор 5348242 от 11.02.2022 Поставка Жидкой барды 200 тн</t>
  </si>
  <si>
    <t xml:space="preserve">   Договор 5358546 от 21.02.22 Поставка Жидкой барды 200 тн</t>
  </si>
  <si>
    <t xml:space="preserve">   Договор 5365828 от 25.02.22 Поставка Жидкой барды 200 тн</t>
  </si>
  <si>
    <t xml:space="preserve">   Договор 5376259 от 07.03.22 Поставка Жидкой барды 200 тн</t>
  </si>
  <si>
    <t xml:space="preserve">   Договор 5386439 от 15.03.22 Поставка Жидкой барды 200 тн</t>
  </si>
  <si>
    <t xml:space="preserve">   Договор 5388352 от 16.03.22 Поставка Жидкой барды 200 тн</t>
  </si>
  <si>
    <t xml:space="preserve">   Договор 5394290 от 24.03.22 Поставка Жидкой барды 200 тн</t>
  </si>
  <si>
    <t>UNIPLAST EXPORT mas‘uliyati cheklangan jamiyati</t>
  </si>
  <si>
    <t xml:space="preserve">   Договор 5401705 от 29.03.22 Поставка технического спирта 10 дал</t>
  </si>
  <si>
    <t xml:space="preserve">   Договор 5311891 от 12.01.22 Поставка спирт пищевой ЛЮКС 50 ДАЛ</t>
  </si>
  <si>
    <t xml:space="preserve">   Договор 5321187 от 19.01.22 Поставка спирт пищевой АЛЬФА 50 ДАЛ</t>
  </si>
  <si>
    <t xml:space="preserve">   Договор 5334381 от 31.01.22 Поставка спирт пищевой Альфа 50 дал</t>
  </si>
  <si>
    <t xml:space="preserve">   Договор 5344432 от 09.02.22 Поставка спирт пищевой Альфа 50 дал</t>
  </si>
  <si>
    <t xml:space="preserve">   Договор 5354626 от 17.02.22 Поставка спирт пищевой Альфа 50 дал</t>
  </si>
  <si>
    <t xml:space="preserve">   Договор 5367157 от 28.02.22 Поставка Спирт пищевой ЛЮКС 50  дал</t>
  </si>
  <si>
    <t xml:space="preserve">   Договор 5385975 от 15.03.22 Поставка спирт пищевой Альфа 50 дал</t>
  </si>
  <si>
    <t xml:space="preserve">   Договор 5393841 от 24.03.22 Поставка спирт пищевой Альфа 50 дал</t>
  </si>
  <si>
    <t xml:space="preserve">   Договор 5399622 от 28.03.22 Поставка спирт пищевой Альфа 50 дал</t>
  </si>
  <si>
    <t xml:space="preserve">   Договор 5300378 от 30.12.21 Поставка спирт пищевой ЛЮКС 550 ДАЛ</t>
  </si>
  <si>
    <t xml:space="preserve">   Договор 5302822 от 05.01.22 Поставка спирт пищевой люкс-2850дал</t>
  </si>
  <si>
    <t xml:space="preserve">   Договор 5302141 от 05.01.20 Поставка технического спирта 50 дал</t>
  </si>
  <si>
    <t xml:space="preserve">   Договор 5347092 от 10.02.22 Поставка технического спирта 50 дал</t>
  </si>
  <si>
    <t xml:space="preserve">   Договор 5382757 от 11.03.22 Поставка технического спирта 50 дал</t>
  </si>
  <si>
    <t xml:space="preserve">   Договор 5367158 от 28.02.22 Поставка спирт пищевой люкс 3200 дал</t>
  </si>
  <si>
    <t xml:space="preserve">   Договор 5372516 от 03.03.22 Поставка спирт пищевой Люкс 1670 дал</t>
  </si>
  <si>
    <t xml:space="preserve">   Договор 5376824 от 07.03.22 Поставка спирт пищевой Люкс 1530 дал</t>
  </si>
  <si>
    <t xml:space="preserve">   Договор 5387784 от 16.03.22 Поставка технического спирта 100 дал</t>
  </si>
  <si>
    <t>AJ Muborak IEM</t>
  </si>
  <si>
    <t xml:space="preserve">   Договор 5316793 от 17.01.22 Поставка технического спирта 30 дал</t>
  </si>
  <si>
    <t xml:space="preserve">   Договор 5375070 от 04.03.22 Поставка технического спирта 40 дал</t>
  </si>
  <si>
    <t xml:space="preserve">   Договор 5292849 от 24.12.21 Поставка спирт пищевой люкс 40 дал</t>
  </si>
  <si>
    <t xml:space="preserve">   Договор 5298532 от 29.12.21 Поставка спирт пищевой люкс 2310 дал</t>
  </si>
  <si>
    <t xml:space="preserve">   Договор 5300377 от 30.12.21 Поставка спирт пищевой люкс 2030 дал</t>
  </si>
  <si>
    <t xml:space="preserve">   Договор 5313476 от 13.01.22 Поставка спирт пищевой ЛЮКС 4380 ДАЛ</t>
  </si>
  <si>
    <t xml:space="preserve">   Договор 5315187 от 14.01.22 Поставка спирт пищевой ЛЮКС 2020 ДАЛ</t>
  </si>
  <si>
    <t xml:space="preserve">   Договор 5316806 от 17.01.22 Поставка спирт пищевой люкс 2360 дал</t>
  </si>
  <si>
    <t xml:space="preserve">   Договор 5324286 от 21.01.22 Поставка спирт пищевой ЛЮКС 30000 ДАЛ</t>
  </si>
  <si>
    <t xml:space="preserve">   Договор 5346130 от 10.02.22 Поставка спирт пищевой Альфа 100 дал</t>
  </si>
  <si>
    <t xml:space="preserve">   Договор 5347794 от 11.02.22 Поставка спирт пищевой Люкс 300 дал</t>
  </si>
  <si>
    <t xml:space="preserve">   Договор 5370551 от 02.03.22 Поставка спирт пищевой Люкс 30000 дал</t>
  </si>
  <si>
    <t xml:space="preserve">   Договор 5393839 от 24.03.22 Поставка спирт пищевой Люкс 100 дал</t>
  </si>
  <si>
    <t xml:space="preserve">   Договор 5395135 от 24.03.22 Поставка спирт пищевой Люкс 40 дал</t>
  </si>
  <si>
    <t xml:space="preserve">   Договор 5332585 от 28.01.22 Поставка технического спирта 300 ДАЛ</t>
  </si>
  <si>
    <t xml:space="preserve">   Договор 5308444 от 10.01.22 Поставка спирт пищевой ЛЮКС 3300 ДАЛ</t>
  </si>
  <si>
    <t xml:space="preserve">   Договор 5315185 от 14.01.22 Поставка спирт пищевой ЛЮКС 3300 ДАЛ</t>
  </si>
  <si>
    <t xml:space="preserve">   Договор 5321876 от 20.01.22 Поставка спирт пищевой 3300 ДАЛ альфа</t>
  </si>
  <si>
    <t xml:space="preserve">   Договор 5331634 от 28.01.22 Поставка спирт пищевой АЛЬФА 3300 ДАЛ</t>
  </si>
  <si>
    <t xml:space="preserve">   Договор 5365389 от 25.02.22 Поставка спирт пищевой Альфа 3300 дал</t>
  </si>
  <si>
    <t xml:space="preserve">   Договор 5375789 от 07.03.22 Поставка спирт пищевой Альфа 3300 дал</t>
  </si>
  <si>
    <t xml:space="preserve">   Договор 5377680 от 09.03.22 Поставка спирт пищевой Альфа 2930 дал</t>
  </si>
  <si>
    <t xml:space="preserve">   Договор 5379688 от 10.03.22 Поставка спирт пищевой Альфа  370 дал</t>
  </si>
  <si>
    <t xml:space="preserve">   Договор 5391862 от 18.03.22 Поставка спирт пищевой Альфа 3300 дал</t>
  </si>
  <si>
    <t xml:space="preserve">   Договор 5306938 от 08.01.22 Поставка спирт пищевой ЛЮКС 400 ДАЛ</t>
  </si>
  <si>
    <t xml:space="preserve">   Договор 5336467 от 02.02.22 Поставка спирт пищевой люкс 200 дал</t>
  </si>
  <si>
    <t xml:space="preserve">   Договор 5372513 от 03.03.22 Поставка спирт пищевой  люкс 500 дал</t>
  </si>
  <si>
    <t xml:space="preserve">   Договор 5324536 от 21.01.22 Поставка спирт пищевой люкс 3000 дал</t>
  </si>
  <si>
    <t xml:space="preserve">   Договор 5325184 от 24.01.22 Поставка спирт пищевой люкс 200 дал</t>
  </si>
  <si>
    <t xml:space="preserve">   Договор 5336470 от 02.02.22 Поставка спирт пищевой люкс 150 дал</t>
  </si>
  <si>
    <t>AJ Urganch  Sharob</t>
  </si>
  <si>
    <t xml:space="preserve">   Договор 5323589 от 21.01.22 Поставка спирт пищевой ЛЮКС 2000 ДАЛ</t>
  </si>
  <si>
    <t xml:space="preserve">   Договор 5375788 от 07.03.22 Поставка спирт пищевой Альфа 20 дал</t>
  </si>
  <si>
    <t xml:space="preserve">   Договор 5310137 от 11.01.22 Поставка технического спирта</t>
  </si>
  <si>
    <t xml:space="preserve">   Договор 5319426 от 18.01.22 Поставка спирт пищевой</t>
  </si>
  <si>
    <t xml:space="preserve">   Договор 5319416 от 18.01.22 Поставка технического спирта 50 ДАЛ</t>
  </si>
  <si>
    <t xml:space="preserve">   Договор 5305717 от 07.01.22 Поставка Жидкой барды 100 тн</t>
  </si>
  <si>
    <t xml:space="preserve">   Договор 5320669 от 19.01.22 Поставка Жидкой барды 100 тн</t>
  </si>
  <si>
    <t xml:space="preserve">   Договор 5330308 Барда 100</t>
  </si>
  <si>
    <t xml:space="preserve">   Договор 5336882 Барда 100</t>
  </si>
  <si>
    <t xml:space="preserve">   Договор 5343242 от 08.02.22 Поставка Жидкой барды 100 тн</t>
  </si>
  <si>
    <t xml:space="preserve">   Договор 5353451 от 16.02.2022 Поставка Жидкой барды  100 тн</t>
  </si>
  <si>
    <t xml:space="preserve">   Договор 5358545 от 21.02.22 Поставка Жидкой барды 100 тн</t>
  </si>
  <si>
    <t xml:space="preserve">   Договор 5367615 от 28.02.20 Поставка Жидкой барды 100 тн</t>
  </si>
  <si>
    <t xml:space="preserve">   Договор 5376258 от 07.03.22 Поставка Жидкой барды 100 тн</t>
  </si>
  <si>
    <t xml:space="preserve">   Договор 5388351 от 16.03.22 Поставка Жидкой барды 100 тн</t>
  </si>
  <si>
    <t xml:space="preserve">   Договор 5293293 от 24.12.21 Поставка Жидкой барды 100 тн</t>
  </si>
  <si>
    <t xml:space="preserve">   Договор 5308928 от 10.01.22 Поставка Жидкой барды 100 тн</t>
  </si>
  <si>
    <t xml:space="preserve">   Договор 5322366 от 20.01.22 Поставка Жидкой барды 100 тн</t>
  </si>
  <si>
    <t xml:space="preserve">   Договор 5339967 от 04.02.22 Поставка Жидкой барды 100 тн</t>
  </si>
  <si>
    <t xml:space="preserve">   Договор 5353452 от 16.02.22 Поставка Жидкой барды 100 тн</t>
  </si>
  <si>
    <t xml:space="preserve">   Договор 5365829 от 25.02.22 Поставка Жидкой барды 100 тн</t>
  </si>
  <si>
    <t xml:space="preserve">   Договор 5382035 от 11.03.22 Поставка Жидкой барды 100 тн</t>
  </si>
  <si>
    <t xml:space="preserve">   Договор 5319413 от 18.01.22 Поставка технического спирта 100 ДАЛ</t>
  </si>
  <si>
    <t xml:space="preserve">   Договор 5391031 от 17.03.22 Поставка технического спирта 100 ДАЛ</t>
  </si>
  <si>
    <t xml:space="preserve">   Договор 349-юрс от 30.12.21 Поставка Пар товарный 10 Гкалл</t>
  </si>
  <si>
    <t xml:space="preserve">   Договор 5319417 от 18.01.22 Поставка технического спирта 100 ДАЛ</t>
  </si>
  <si>
    <t xml:space="preserve">   Договор 5320174 от 19.01.22 Поставка технического спирта 100 ДАЛ</t>
  </si>
  <si>
    <t xml:space="preserve">   Договор 5368206 от 28.02.22 Поставка технического спирта 200 ДАЛ</t>
  </si>
  <si>
    <t xml:space="preserve">   Договор 5341159 от 07.02.22 Поставка спирт пищевой люкс 200 дал</t>
  </si>
  <si>
    <t xml:space="preserve">   Договор 5356336 от 18.02.22 Поставка спирт пищевой Альфа 100 дал</t>
  </si>
  <si>
    <t>MCHJ ABROR RAYYONAXON</t>
  </si>
  <si>
    <t xml:space="preserve">   Договор 5374100 от 04.03.22 Поставка технического спирта-50дал</t>
  </si>
  <si>
    <t xml:space="preserve">   Договор 5396056 от 25.03.22 Поставка технического спирта 50 дал</t>
  </si>
  <si>
    <t xml:space="preserve">   Договор 5322852 от 20.01.22 Поставка технического спирта</t>
  </si>
  <si>
    <t xml:space="preserve">   Договор 5306922 от 08.01.22 Поставка технического спирта 100 ДАЛ</t>
  </si>
  <si>
    <t xml:space="preserve">   Договор 5321864 от 20.01.22 Поставка технического спирта 100 ДАЛ</t>
  </si>
  <si>
    <t xml:space="preserve">   Договор 5352984 от 16.02.22 Поставка технического спирта 100 дал</t>
  </si>
  <si>
    <t xml:space="preserve">   Договор 12-юрс от 05.01.22 Поставка Хим.очищенная вода 3310 куб.м</t>
  </si>
  <si>
    <t xml:space="preserve">   Договор 360-юрс от 30.12.21 Поставка  угл.газа 4000 тн</t>
  </si>
  <si>
    <t xml:space="preserve">   Договор 5304490 от 06.01.22 Поставка технического спирта 100 ДАЛ</t>
  </si>
  <si>
    <t xml:space="preserve">   Договор 5317721 от 17.01.22 Поставка спирт пищевой Альфа-1600дал</t>
  </si>
  <si>
    <t xml:space="preserve">   Договор 21 от 07.01.22 Поставка эфир вторичного</t>
  </si>
  <si>
    <t xml:space="preserve">   Договор 22 от 07.01.22 Поставка Сивушное масло</t>
  </si>
  <si>
    <t xml:space="preserve">   Договор 5318516 от 18.01.22 Поставка спирт пищевой АЛЬФА 100 ДАЛ</t>
  </si>
  <si>
    <t xml:space="preserve">   Договор 5358074 от 21.02.22 Поставка технического спирта 100 дал</t>
  </si>
  <si>
    <t xml:space="preserve">   Договор 5353929 от 16.02.22  Поставка спирт технический</t>
  </si>
  <si>
    <t xml:space="preserve">   Договор 5393844 от 24.03.22 Поставка спирт пищевой Альфа 1180 дал</t>
  </si>
  <si>
    <t xml:space="preserve">   Договор 5323590 от 21.01.22 Поставка спирт пищевой АЛЬФА 50 ДАЛ</t>
  </si>
  <si>
    <t xml:space="preserve">   Договор 5337292 от 02.02.22 Поставка технического спирта 400 дал</t>
  </si>
  <si>
    <t xml:space="preserve">   Договор 5393847 от 24.03.22 Поставка спирт пищевой Альфа 1230 дал</t>
  </si>
  <si>
    <t xml:space="preserve">   Договор 5336466 от 02.02.22 Поставка спирт пищевой люкс 1400 дал</t>
  </si>
  <si>
    <t xml:space="preserve">   Договор 5312833 от 12.01.22 Поставка спирт пищевой ЛЮКС 200 ДАЛ</t>
  </si>
  <si>
    <t xml:space="preserve">   Договор 5346129 от 10.02.22 Поставка спирт пищевой Альфа 200 дал</t>
  </si>
  <si>
    <t xml:space="preserve">   Договор 5381616 от 11.03.22 Поставка спирт пищевой Альфа 200 дал</t>
  </si>
  <si>
    <t xml:space="preserve">   Договор 5376812 от 07.03.22 Поставка технического спирта 100 дал</t>
  </si>
  <si>
    <t>MCHJ Corall Pharm</t>
  </si>
  <si>
    <t xml:space="preserve">   Договор 5347795 от 11.02.22 Поставка спирт пищевой Альфа-300дал</t>
  </si>
  <si>
    <t xml:space="preserve">   Договор 5361681 от 23.02.22 Поставка технического спирта   100 дал</t>
  </si>
  <si>
    <t xml:space="preserve">   Договор 5308442 от 10.01.22 Поставка спирт пищевой ЛЮКС 500 ДАЛ</t>
  </si>
  <si>
    <t xml:space="preserve">   Договор 5316807 от 17.01.22 Поставка спирт пищевой люкс 500 дал</t>
  </si>
  <si>
    <t xml:space="preserve">   Договор 5344429 от 09.02.22 Поставка спирт пищевой Альфа 500 дал</t>
  </si>
  <si>
    <t xml:space="preserve">   Договор 5363507 от 24.02.22 Поставка спирт пищевой Альфа 500 дал</t>
  </si>
  <si>
    <t xml:space="preserve">   Договор 5385979 от 15.03.22 Поставка спирт пищевой Альфа 500 дал</t>
  </si>
  <si>
    <t xml:space="preserve">   Договор 5337980 от 03.02.22 Поставка спирт пищевой Люкс 820 дал</t>
  </si>
  <si>
    <t xml:space="preserve">   Договор 5339490 от 04.02.22 Поставка спирт пищевой ЛЮКС 380 ДАЛ</t>
  </si>
  <si>
    <t xml:space="preserve">   Договор 5342818 от 08.02.22 Поставка спирт пищевой АЛЬФА 1193,08 ДАЛ</t>
  </si>
  <si>
    <t xml:space="preserve">   Договор 5354628 от 17.02.22 Поставка спирт пищевой Альфа 1200 дал</t>
  </si>
  <si>
    <t xml:space="preserve">   Договор 5354631 от 17.02.22 Поставка спирт пищевой Альфа 1200 дал</t>
  </si>
  <si>
    <t xml:space="preserve">   Договор 5356337 от 18.02.22 Поставка спирт пищевой Альфа 1040 дал</t>
  </si>
  <si>
    <t xml:space="preserve">   Договор 5358104 от 21.02.22 Поставка спирт пищевой алфа  160 дал</t>
  </si>
  <si>
    <t xml:space="preserve">   Договор 5361705 от 23.02.22 Поставка спирт пищевой Альфа 1200 дал</t>
  </si>
  <si>
    <t xml:space="preserve">   Договор 5372515 от 03.03.22 Поставка спирт пищевой Люкс 1200 дал</t>
  </si>
  <si>
    <t xml:space="preserve">   Договор 5377678 от 09.03.22 Поставка спирт пищевой Альфа 1200 дал</t>
  </si>
  <si>
    <t xml:space="preserve">   Договор 5385980 от 15.03.22 Поставка спирт пищевой Альфа 1170 дал</t>
  </si>
  <si>
    <t xml:space="preserve">   Договор 5389828 от 17.03.22 Поставка спирт пищевой Альфа 710 дал</t>
  </si>
  <si>
    <t xml:space="preserve">   Договор 5391863 от 18.03.22 Поставка спирт пищевой Альфа 490 дал</t>
  </si>
  <si>
    <t xml:space="preserve">   Договор 5399627 от 28.03.22 Поставка спирт пищевой Альфа 890 дал</t>
  </si>
  <si>
    <t xml:space="preserve">   Договор 5400550 от 29.03.22 Поставка спирт пищевой Альфа 310 дал</t>
  </si>
  <si>
    <t xml:space="preserve">   Договор 5400552 от 29.03.22 Поставка спирт пищевой Альфа 1200 дал</t>
  </si>
  <si>
    <t xml:space="preserve">   Договор 355-юрс от 30.12.21 Поставка Пар товарный</t>
  </si>
  <si>
    <t xml:space="preserve">   Договор 5310152 от 11.01.22 Поставка спирт пищевой люкс 1200 дал</t>
  </si>
  <si>
    <t xml:space="preserve">   Договор 5316808 от 17.01.22 Поставка спирт пищевой люкс 2400 дал</t>
  </si>
  <si>
    <t xml:space="preserve">   Договор 5342816 от 08.02.22 Поставка спирт пищевой альфа 1200 дал</t>
  </si>
  <si>
    <t xml:space="preserve">   Договор 5358106 от 21.02.22 Поставка спирт пищевой альфа 1200 дал</t>
  </si>
  <si>
    <t xml:space="preserve">   Договор 5370782 от 02.03.22 Поставка спирт пищевой Люкс 1200 дал</t>
  </si>
  <si>
    <t xml:space="preserve">   Договор 5396119 от 25.03.22 Поставка спирт пищевой Альфа 1150 дал</t>
  </si>
  <si>
    <t xml:space="preserve">   Договор 5399619 от 28.03.22 Поставка спирт пищевой Альфа 20 дал</t>
  </si>
  <si>
    <t xml:space="preserve">   Договор 5351275 от 15,02,2022 Поставка технического спирта 30 дал</t>
  </si>
  <si>
    <t xml:space="preserve">   Договор 5315171 от 14.01.22 Поставка технического спирта 100 ДАЛ</t>
  </si>
  <si>
    <t xml:space="preserve">   Договор 5369009 от 01.03.22 Поставка технического спирта 100 ДАЛ</t>
  </si>
  <si>
    <t xml:space="preserve">   Договор 5302823 от 05.01.22 Поставка спирт пищевой люкс 140 дал</t>
  </si>
  <si>
    <t xml:space="preserve">   Договор 5303602 от 06.01.22 Поставка спирт пищевой ЛЮКС 1030 ДАЛ</t>
  </si>
  <si>
    <t xml:space="preserve">   Договор 5306940 от 08.01.22 Поставка спирт пищевой ЛЮКС 1500 ДАЛ</t>
  </si>
  <si>
    <t xml:space="preserve">   Договор 5308443 от 10.01.22 Поставка спирт пищевой ЛЮКС 100 ДАЛ</t>
  </si>
  <si>
    <t xml:space="preserve">   Договор 5317720 от 17.01.22 Поставка спирт пищевой люкс-1560дал</t>
  </si>
  <si>
    <t xml:space="preserve">   Договор 5332590 от 28.01.22 Поставка спирт пищевой ЛЮКС 400 ДАЛ</t>
  </si>
  <si>
    <t xml:space="preserve">   Договор 5335101 от 01.02.22 Поставка спирт пищевой Люкс 1550 дал</t>
  </si>
  <si>
    <t xml:space="preserve">   Договор 5346133 от 10.02.22 Поставка спирт пищевой Альфа 1560 дал</t>
  </si>
  <si>
    <t xml:space="preserve">   Договор 5356332 от 18.02.22 Поставка спирт пищевой Альфа 1560 дал</t>
  </si>
  <si>
    <t xml:space="preserve">   Договор 5361706 от 23.02.22 Поставка спирт пищевой Альфа 1550  дал</t>
  </si>
  <si>
    <t xml:space="preserve">   Договор 5367159 от 28.02.22 Поставка спирт пищевой люкс 1550 дал</t>
  </si>
  <si>
    <t xml:space="preserve">   Договор 5377679 от 09.03.22 Поставка спирт пищевой Альфа 400 дал</t>
  </si>
  <si>
    <t xml:space="preserve">   Договор 5382770 от 11.03.22 Поставка спирт пищевой АЛЬФА 1550 ДАЛ</t>
  </si>
  <si>
    <t xml:space="preserve">   Договор 5391861 от 18.03.22 Поставка спирт пищевой Альфа 200 дал</t>
  </si>
  <si>
    <t xml:space="preserve">   Договор 5391864 от 18.03.22 Поставка спирт пищевой альфа 1200 дал</t>
  </si>
  <si>
    <t xml:space="preserve">   Договор 5393843 от 24.03.22 Поставка спирт пищевой Альфа 140 дал</t>
  </si>
  <si>
    <t xml:space="preserve">   Договор 5342807 от 08.02.22 Поставка технического спирта 100 ДАЛ</t>
  </si>
  <si>
    <t xml:space="preserve">   Договор 5304506 от 06.01.22 Поставка спирт пищевой ЛЮКС 100 ДАЛ</t>
  </si>
  <si>
    <t xml:space="preserve">   Договор 5311889 от 12.01.22 Поставка спирт пищевой ЛЮКС 100 ДАЛ</t>
  </si>
  <si>
    <t xml:space="preserve">   Договор 5383756 от 14.03.22 Поставка спирт пищевой Альфа 100 дал</t>
  </si>
  <si>
    <t xml:space="preserve">   Договор 5327762 от 26.01.22 Поставка спирт пищевой Альфа 40 дал</t>
  </si>
  <si>
    <t xml:space="preserve">   Договор 5399618 от 28.03.22 Поставка спирт пищевой Альфа 200 дал</t>
  </si>
  <si>
    <t xml:space="preserve">   Договор 5305237 от 07.01.22 Поставка спирт пищевой АЛЬФА 3200 ДАЛ</t>
  </si>
  <si>
    <t xml:space="preserve">   Договор 5332595 от 28.01.22 Поставка спирт пищевой АЛЬФА 1630 ДАЛ</t>
  </si>
  <si>
    <t xml:space="preserve">   Договор 5353003 от 16.02.22 Поставка спирт пищевой Альфа 2450 дал</t>
  </si>
  <si>
    <t xml:space="preserve">   Договор 5354630 от 17.02.22 Поставка спирт пищевой Альфа 750 дал</t>
  </si>
  <si>
    <t xml:space="preserve">   Договор 5375790 от 07.03.22 Поставка спирт пищевой Альфа 1470 дал</t>
  </si>
  <si>
    <t xml:space="preserve">   Договор 5376826 от 07.03.22 Поставка спирт пищевой Альфа 160 дал</t>
  </si>
  <si>
    <t xml:space="preserve">   Договор 5383757 от 14.03.22 Поставка спирт пищевой Альфа 1630 дал</t>
  </si>
  <si>
    <t xml:space="preserve">   Договор 5398389 от 28.03.22 Поставка спирт пищевой Альфа 1622.09 дал</t>
  </si>
  <si>
    <t xml:space="preserve">   Договор 5402649 от 30.03.22 Поставка спирт пищевой Альфа 1630 дал</t>
  </si>
  <si>
    <t xml:space="preserve">   Договор 5306939 от 08.01.22 Поставка спирт пищевой ЛЮКС 450 ДАЛ</t>
  </si>
  <si>
    <t xml:space="preserve">   Договор 5341161 от 07.02.22 Поставка спирт пищевой люкс 500 дал</t>
  </si>
  <si>
    <t xml:space="preserve">   Договор 5381619 от 11.03.22 Поставка спирт пищевой Альфа 500 дал</t>
  </si>
  <si>
    <t xml:space="preserve">   Договор 5316795 от 17.01.22 Поставка технического спирта 170 дал</t>
  </si>
  <si>
    <t xml:space="preserve">   Договор 5317708 от 17.01.22 Поставка технического спирта 30 дал</t>
  </si>
  <si>
    <t xml:space="preserve">   Договор 5300368 от 30.12.21 Поставка технического спирта 100 дал</t>
  </si>
  <si>
    <t xml:space="preserve">   Договор 5333321 от 31.01.22 Поставка спирт пищевой АЛЬФА 800 ДАЛ</t>
  </si>
  <si>
    <t xml:space="preserve">   Договор 5372514 от 03.03.22 Поставка спирт пищевой Люкс 500 дал</t>
  </si>
  <si>
    <t xml:space="preserve">   Договор 5321178 от 19.01.22 Поставка технического спирта 100 дал</t>
  </si>
  <si>
    <t xml:space="preserve">   Договор 5377634 от 09.03.22 Поставка технического спирта 60 дал</t>
  </si>
  <si>
    <t xml:space="preserve">   Договор 5378726 от 09.03.22 Поставка технического спирта 40 дал</t>
  </si>
  <si>
    <t xml:space="preserve">   Договор 5336469 от 02.02.22 Поставка спирт пищевой люкс 20 дал</t>
  </si>
  <si>
    <t xml:space="preserve">   Договор 5310153 от 11.01.22 Поставка спирт пищевой люкс 500 дал</t>
  </si>
  <si>
    <t xml:space="preserve">   Договор 5395113 от 24.03.22 Поставка технического спирта 100 дал</t>
  </si>
  <si>
    <t xml:space="preserve">   Договор 5304491 от 06.01.22 Поставка технического спирта 80 ДАЛ</t>
  </si>
  <si>
    <t xml:space="preserve">   Договор 5379640 от 10.03.22 Поставка технического спирта 20 дал</t>
  </si>
  <si>
    <t xml:space="preserve">   Договор 5368205 от 28.02.22 Поставка технического спирта 30 дал</t>
  </si>
  <si>
    <t xml:space="preserve">   Договор 5281650 от 16.12.21 Поставка спирт пищевой люкс 1490 дал</t>
  </si>
  <si>
    <t xml:space="preserve">   Договор 5311893 от 12.01.22 Поставка спирт пищевой ЛЮКС 500 ДАЛ</t>
  </si>
  <si>
    <t>MChJ LEKINTERKAPS</t>
  </si>
  <si>
    <t xml:space="preserve">   Договор 5339491 от 04.02.22 Поставка спирт пищевой ЛЮКС 500 ДАЛ</t>
  </si>
  <si>
    <t>MCHJ LIFE SCIENCE AND TECHNOLOGY</t>
  </si>
  <si>
    <t xml:space="preserve">   Договор 5337966 от 03.02.22 Поставка технического спирта-150дал</t>
  </si>
  <si>
    <t xml:space="preserve">   Договор 5339483 от 04.02.22 Поставка технического спирта 50 ДАЛ</t>
  </si>
  <si>
    <t xml:space="preserve">   Договор 5315186 от 14.01.22 Поставка спирт пищевой люкс 500 дал</t>
  </si>
  <si>
    <t xml:space="preserve">   Договор 5322853 от 20.01.22 Поставка спирт пищевой люкс 1000 дал</t>
  </si>
  <si>
    <t xml:space="preserve">   Договор 5327760 от 26.01.22 Поставка спирт пищевой Люкс 100 дал</t>
  </si>
  <si>
    <t xml:space="preserve">   Договор 5339495 от 04.02.22 Поставка спирт пищевой ЛЮКС 920 ДАЛ</t>
  </si>
  <si>
    <t xml:space="preserve">   Договор 5344425 от 09.02.2022 Поставка спирт пищевой ЛЬФА 80  ДАЛ</t>
  </si>
  <si>
    <t xml:space="preserve">   Договор 5344428 от 09.02.22 Поставка спирт пищевой Альфа 200 дал</t>
  </si>
  <si>
    <t xml:space="preserve">   Договор 5369027 от 01.03.22 Поставка спирт пищевой ЛЮКС 400 ДАЛ</t>
  </si>
  <si>
    <t xml:space="preserve">   Договор 5374133 от 04.03.22 Поставка спирт пищевой Альфа 330 дал</t>
  </si>
  <si>
    <t xml:space="preserve">   Договор 5377677 от 09.03.22 Поставка спирт пищевой Альфа 470 дал</t>
  </si>
  <si>
    <t xml:space="preserve">   Договор 5381617 от 11.03.22 Поставка спирт пищевой Альфа 900 дал</t>
  </si>
  <si>
    <t xml:space="preserve">   Договор 5393842 от 24.03.22 Поставка спирт пищевой Альфа 150 дал</t>
  </si>
  <si>
    <t xml:space="preserve">   Договор 5400551 от 29.03.22 Поставка спирт пищевой Альфа 200 дал</t>
  </si>
  <si>
    <t xml:space="preserve">   Договор 5389827 от 17.03.22 Поставка спирт пищевой Альфа 150 дал</t>
  </si>
  <si>
    <t xml:space="preserve">   Договор 5292851 от 24.12.21 Поставка спирт пищевой альфа 480 дал</t>
  </si>
  <si>
    <t xml:space="preserve">   Договор 5292853 от 24.12.21 Поставка спирт пищевой альфа 280 дал</t>
  </si>
  <si>
    <t xml:space="preserve">   Договор 5294615 от 27.12.21 Поставка спирт пищевой алфа 480 дал</t>
  </si>
  <si>
    <t xml:space="preserve">   Договор 5294616 от 27.12.21 Поставка спирт пищевой альфа 480 дал</t>
  </si>
  <si>
    <t xml:space="preserve">   Договор 5298533 от 29.12.21 Поставка спирт пищевой альфа 480 дал</t>
  </si>
  <si>
    <t xml:space="preserve">   Договор 5298534 от 29.12.21 Поставка спирт пищевой альфа 480 дал</t>
  </si>
  <si>
    <t xml:space="preserve">   Договор 5300379 от 30.12.21 Поставка спирт пищевой альфа 480 дал</t>
  </si>
  <si>
    <t xml:space="preserve">   Договор 5300380 от 30.12.21 Поставка спирт пищевой альфа 480 дал</t>
  </si>
  <si>
    <t xml:space="preserve">   Договор 5300381 от 30.12.21 Поставка спирт пищевой альфа 480 дал</t>
  </si>
  <si>
    <t xml:space="preserve">   Договор 5300382 от 30.12.21 Поставка спирт пищевой альфа 480 дал</t>
  </si>
  <si>
    <t xml:space="preserve">   Договор 5325189 от 24.01.22 Поставка спирт пищевой люкс 480 дал</t>
  </si>
  <si>
    <t xml:space="preserve">   Договор 5325190 от 24.01.22 Поставка спирт пищевой люкс 480 дал</t>
  </si>
  <si>
    <t xml:space="preserve">   Договор 5325192 от 24.01.22 Поставка спирт пищевой Альфа 480 дал</t>
  </si>
  <si>
    <t xml:space="preserve">   Договор 5325193 от 24.01.22 Поставка спирт пищевой Альфа 480 дал</t>
  </si>
  <si>
    <t xml:space="preserve">   Договор 5326251 от 24.01.22 Поставка спирт пищевой Альфа 200 дал</t>
  </si>
  <si>
    <t xml:space="preserve">   Договор 5329820 от 27.01.22 Поставка спирт пищевой Альфа 480 дал</t>
  </si>
  <si>
    <t xml:space="preserve">   Договор 5329821 от 27.01.22 Поставка спирт пищевой Альфа</t>
  </si>
  <si>
    <t xml:space="preserve">   Договор 5331632 от 28.01.22 Поставка спирт пищевой ЛЮКС 480 ДАЛ</t>
  </si>
  <si>
    <t xml:space="preserve">   Договор 5331633 от 28.01.22 Поставка спирт пищевой ЛЮКС 480 ДАЛ</t>
  </si>
  <si>
    <t xml:space="preserve">   Договор 5331635 от 28.01.22 Поставка спирт пищевой АЛЬФА 480 ДАЛ</t>
  </si>
  <si>
    <t xml:space="preserve">   Договор 5331636 от 28.01.22 Поставка спирт пищевой АЛЬФА</t>
  </si>
  <si>
    <t xml:space="preserve">   Договор 5332592 от 28.01.22 Поставка спирт пищевой ЛЮКС 480 ДАЛ</t>
  </si>
  <si>
    <t xml:space="preserve">   Договор 5332593 от 28.01.22 Поставка спирт пищевой ЛЮКС 480 ДАЛ</t>
  </si>
  <si>
    <t xml:space="preserve">   Договор 5332594 от 28.01.22 Поставка спирт пищевой ЛЮКС 480 ДАЛ</t>
  </si>
  <si>
    <t xml:space="preserve">   Договор 5333317 от 31.01.22 Поставка спирт пищевой ЛЮКС 960 ДАЛ</t>
  </si>
  <si>
    <t xml:space="preserve">   Договор 5333318 от 31.01.22 Поставка спирт пищевой ДЮКС 960 ДАЛ</t>
  </si>
  <si>
    <t xml:space="preserve">   Договор 5333319 от 31.01.22 Поставка спирт пищевой ЛЮКС 960 ДАЛ</t>
  </si>
  <si>
    <t xml:space="preserve">   Договор 5333320 от 31.01.22 Поставка спирт пищевой ЛЮКС 960 ДАЛ</t>
  </si>
  <si>
    <t xml:space="preserve">   Договор 5333322 от 31.01.22 Поставка спирт пищевой АЛЬФА 480 ДАЛ</t>
  </si>
  <si>
    <t xml:space="preserve">   Договор 5333323 от 31.01.22 Поставка спирт пищевой АЛЬФА 480 ДАЛ</t>
  </si>
  <si>
    <t xml:space="preserve">   Договор 5333324 от 31.01.22 Поставка спирт пищевой АЛЬФА 480 ДАЛ</t>
  </si>
  <si>
    <t xml:space="preserve">   Договор 5333325 от 31.01.22 Поставка спирт пищевой АЛЬФА 480</t>
  </si>
  <si>
    <t xml:space="preserve">   Договор 5369029 от 01.03.22 Поставка спирт пищевой ЛЮКС 480 ДАЛ</t>
  </si>
  <si>
    <t xml:space="preserve">   Договор 5370784 от 02.03.22 Поставка спирт пищевой Люкс 480 дал</t>
  </si>
  <si>
    <t xml:space="preserve">   Договор 5382771 от 11.03.22 Поставка спирт пищевой АЛЬФА 480 ДАЛ</t>
  </si>
  <si>
    <t xml:space="preserve">   Договор 5383759 от 14.03.22 Поставка спирт пищевой Альфа 960 дал</t>
  </si>
  <si>
    <t xml:space="preserve">   Договор 5387839 от 16.03.22 Поставка спирт пищевой Люкс 480 дал</t>
  </si>
  <si>
    <t xml:space="preserve">   Договор 5393846 от 24.03.22 Поставка спирт пищевой Альфа 480 дал</t>
  </si>
  <si>
    <t xml:space="preserve">   Договор 5393848 от 24.03.22 Поставка спирт пищевой Альфа 480 дал</t>
  </si>
  <si>
    <t xml:space="preserve">   Договор 5393849 от 24.03.22 Поставка спирт пищевой Альфа 480 дал</t>
  </si>
  <si>
    <t xml:space="preserve">   Договор 55332591 от 28.01.22 Поставка спирт пищевой ЛЮКС 480 ДАЛ</t>
  </si>
  <si>
    <t xml:space="preserve">   Договор 5342819 от 08.02.22 Поставка спирт пищевой альфа 1370 дал</t>
  </si>
  <si>
    <t xml:space="preserve">   Договор 5344426 от 09.02.22 Поставка спирт пищевой Альфа 230 дал</t>
  </si>
  <si>
    <t xml:space="preserve">   Договор 344-юрс от 30.12.21 Поставка Пар товарный 10 Гкалл</t>
  </si>
  <si>
    <t>MCHJ MNTYB</t>
  </si>
  <si>
    <t xml:space="preserve">   Договор 5339492 от 04.02.22 Поставка спирт пищевой-100дал</t>
  </si>
  <si>
    <t xml:space="preserve">   Договор 5359883 от 22.02.22 Поставка спирт пищевой альфа 200 дал</t>
  </si>
  <si>
    <t xml:space="preserve">   Договор 5379687 от 10.03.22 Поставка спирт пищевой альфа 200 дал</t>
  </si>
  <si>
    <t xml:space="preserve">   Договор 5396117 от 25.03.22 Поставка спирт пищевой 200 дал Альфа</t>
  </si>
  <si>
    <t xml:space="preserve">   Договор 5328828 от 26.01.22 Поставка технического спирта 100 дал</t>
  </si>
  <si>
    <t xml:space="preserve">   Договор 5347099 от 10.02.22 Поставка спирт пищевой Альфа 200 дал</t>
  </si>
  <si>
    <t xml:space="preserve">   Договор 5310136 от 11.01.22 Поставка технического спирта</t>
  </si>
  <si>
    <t>MChJ NUTRIMED</t>
  </si>
  <si>
    <t xml:space="preserve">   Договор 5389826 от 17.03.22 Поставка спирт пищевой Альфа 40 дал</t>
  </si>
  <si>
    <t xml:space="preserve">   Договор 5289663 от 22.12.22 Поставка Жидкой барды 100 тн</t>
  </si>
  <si>
    <t xml:space="preserve">   Договор 5300832 от 30.12.21 Поставка Жидкой барды 100 тн</t>
  </si>
  <si>
    <t xml:space="preserve">   Договор 5324060 от 21.01.2022  Поставка Жидкой барды 100 тн</t>
  </si>
  <si>
    <t xml:space="preserve">   Договор 5358547 от 21.02.22 Поставка Жидкой барды 100</t>
  </si>
  <si>
    <t xml:space="preserve">   Договор 5371214 от 24.03.22 Поставка Жидкой барды 100</t>
  </si>
  <si>
    <t xml:space="preserve">   Договор 5393203 от 18.03.22 Поставка Жидкой барды 100</t>
  </si>
  <si>
    <t xml:space="preserve">   Договор 5353002 от 16.02.22 Поставка спирт пищевой Альфа 1000 дал</t>
  </si>
  <si>
    <t xml:space="preserve">   Договор 5342815 от 08.02.22 Поставка спирт пищевой  альфа 30 дал</t>
  </si>
  <si>
    <t xml:space="preserve">   Договор 5298982 от 29.12.21 Поставка Жидкой барды 100 тн</t>
  </si>
  <si>
    <t xml:space="preserve">   Договор 5315618 от 14.01.21 Поставка Жидкой барды 100 тн</t>
  </si>
  <si>
    <t xml:space="preserve">   Договор 5325695 от 24.01.22 Поставка Жидкой барды 100 тн</t>
  </si>
  <si>
    <t xml:space="preserve">   Договор 5343243 от 08.02.22 Поставка Жидкой барды 100 тн</t>
  </si>
  <si>
    <t xml:space="preserve">   Договор 5317717 от 17.01.22 Поставка спирт пищевой люкс 500 дал</t>
  </si>
  <si>
    <t xml:space="preserve">   Договор 5397366 от 25.03.22 Поставка спирт пищевой Альфа 400 дал</t>
  </si>
  <si>
    <t xml:space="preserve">   Договор 95334382 от 31.01.22 Поставка спирт пищевой Альфа 450 дал</t>
  </si>
  <si>
    <t xml:space="preserve">   Договор 5321863 от 20.01.22 Поставка технического спирта 200 ДАЛ</t>
  </si>
  <si>
    <t>MCHJ PAXTAKOR GOLD TEXTILE</t>
  </si>
  <si>
    <t xml:space="preserve">   Договор 5311880 от 12.01.22 Поставка технического спирта-50дал</t>
  </si>
  <si>
    <t xml:space="preserve">   Договор 5335089 от 01.02.22 Поставка технического спирта 100 дал</t>
  </si>
  <si>
    <t>MCHJ POYTAXT DORI-DARMON</t>
  </si>
  <si>
    <t xml:space="preserve">   Договор 5336468 от 02.02.22 Поставка спирт пищевой люкс-100дал</t>
  </si>
  <si>
    <t xml:space="preserve">   Договор 5304508 от 06.01.22 Поставка спирт пищевой ЛЮКС 3030 ДАЛ</t>
  </si>
  <si>
    <t xml:space="preserve">   Договор 5305235 от 07.01.22 Поставка спирт пищевой ЛЮКС 90 ДАЛ</t>
  </si>
  <si>
    <t xml:space="preserve">   Договор 5341162 от 07.02.22 Поставка спирт пищевой люкс 3120 дал</t>
  </si>
  <si>
    <t xml:space="preserve">   Договор 5374131 от 04.03.22 Поставка спирт пищевой Альфа 3120 дал</t>
  </si>
  <si>
    <t xml:space="preserve">   Договор 5347779 от 11.02.22 Поставка технического спирта  120 дал</t>
  </si>
  <si>
    <t xml:space="preserve">   Договор 5398340 от 28.03.22 Поставка технического спирта 120 ДАЛ</t>
  </si>
  <si>
    <t xml:space="preserve">   Договор 5362620 от 23.02.22 Поставка технического спирта 140 дал</t>
  </si>
  <si>
    <t xml:space="preserve">   Договор 5350488 от 14.02.22 Поставка технического спирта 100</t>
  </si>
  <si>
    <t xml:space="preserve">   Договор 5308445 от 10.01.22 Поставка спирт пищевой ЛЮКС 2100 ДАЛ</t>
  </si>
  <si>
    <t xml:space="preserve">   Договор 5311896 от 12.01.22 Поставка спирт пищевой ЛЮКС 1120 ДАЛ</t>
  </si>
  <si>
    <t xml:space="preserve">   Договор 5333316 от 31.01.22 Поставка спирт пищевой ЛЮКС 3220 ДАЛ</t>
  </si>
  <si>
    <t xml:space="preserve">   Договор 5344434 от 09.02.22 Поставка спирт пищевой альфа 460 дал</t>
  </si>
  <si>
    <t xml:space="preserve">   Договор 5346132 от 10.02.22 Поставка спирт пищевой Альфа 2760 дал</t>
  </si>
  <si>
    <t xml:space="preserve">   Договор 5347798 от 11.02.22 Поставка спирт пищевой Альфа 2070 дал</t>
  </si>
  <si>
    <t xml:space="preserve">   Договор 5354629 от 17.02.22 Поставка спирт пищевой Альфа 1150 дал</t>
  </si>
  <si>
    <t xml:space="preserve">   Договор 5358105 от 21.02.22 Поставка спирт пищевой альфа 3220 дал</t>
  </si>
  <si>
    <t xml:space="preserve">   Договор 5359886 от 22.02.22 Поставка спирт пищевой альфа 140 дал</t>
  </si>
  <si>
    <t xml:space="preserve">   Договор 5361707 от 23.02.22 Поставка спирт пищевой Альфа 1750 дал</t>
  </si>
  <si>
    <t xml:space="preserve">   Договор 5363508 от 24.02.22 Поставка спирт пищевой Альфа 850 дал</t>
  </si>
  <si>
    <t xml:space="preserve">   Договор 5365388 от 25.02.22 Поставка спирт пищевой Альфа 460 дал</t>
  </si>
  <si>
    <t xml:space="preserve">   Договор 5367160 от 28.02.22 Поставка спирт пищевой люкс 200 дал</t>
  </si>
  <si>
    <t xml:space="preserve">   Договор 5369030 от 01.03.22 Поставка спирт пищевой ЛЮКС 720 ДАЛ</t>
  </si>
  <si>
    <t xml:space="preserve">   Договор 5369608 от 01.03.22 Поставка спирт пищевой Люкс 130 дал</t>
  </si>
  <si>
    <t xml:space="preserve">   Договор 5370785 от 02.03.22 Поставка спирт пищевой Люкс 2020 дал</t>
  </si>
  <si>
    <t xml:space="preserve">   Договор 5372512 от 03.03.22 Поставка спирт пищевой Люкс 130 дал</t>
  </si>
  <si>
    <t xml:space="preserve">   Договор 5379686 от 10.03.22 Поставка спирт пищевой Альфа 3200 дал</t>
  </si>
  <si>
    <t xml:space="preserve">   Договор 5387837 от 16.03.22 Поставка спирт пищевой люкс 3200 дал</t>
  </si>
  <si>
    <t xml:space="preserve">   Договор 5389824 от 17.03.22 Поставка спирт пищевой Альфа 3200 дал</t>
  </si>
  <si>
    <t xml:space="preserve">   Договор 5397365 от 25.03.22 Поставка спирт пищевой Альфа 3200 дал</t>
  </si>
  <si>
    <t xml:space="preserve">   Договор 5397367 от 25.03.22 Поставка спирт пищевой Альфа 1400 дал</t>
  </si>
  <si>
    <t xml:space="preserve">   Договор 5399621 от 28.03.22 Поставка спирт пищевой Альфа 1800 дал</t>
  </si>
  <si>
    <t xml:space="preserve">   Договор 5400554 от 29.03.22 Поставка спирт пищевой Альфа 1750 дал</t>
  </si>
  <si>
    <t xml:space="preserve">   Договор 5401713 от 29.03.22 Поставка спирт пищевой Альфа 1450 дал</t>
  </si>
  <si>
    <t xml:space="preserve">   Договор 5310151 от 11.01.22 Поставка спирт пищевой Люкс 250дал</t>
  </si>
  <si>
    <t xml:space="preserve">   Договор 5370781 от 02.03.22 Поставка спирт пищевой Люкс 100 дал</t>
  </si>
  <si>
    <t xml:space="preserve">   Договор 5354627 от 17.02.22 Поставка спирт пищевой Альфа  300 дал</t>
  </si>
  <si>
    <t xml:space="preserve">   Договор 5306179 от 07.01.22 Поставка спирт пищевой ЛЮКС 3120 ДАЛ</t>
  </si>
  <si>
    <t xml:space="preserve">   Договор 5334380 от 31.01.22 Поставка спирт пищевой Альфа 3140 дал</t>
  </si>
  <si>
    <t xml:space="preserve">   Договор 5373445 от 03.03.22 Поставка спирт пищевой Люкс 3120 дал</t>
  </si>
  <si>
    <t xml:space="preserve">   Договор 5341158 от 07.02.22 Поставка спирт пищевой люкс 200 дал</t>
  </si>
  <si>
    <t xml:space="preserve">   Договор 5369609 от 01.03.22 Поставка спирт пищевой Альфа 200 дал</t>
  </si>
  <si>
    <t xml:space="preserve">   Договор 5387841 от 16.03.22 Поставка спирт пищевой Альфа</t>
  </si>
  <si>
    <t xml:space="preserve">   Договор 5340405 от 04.02.22 Поставка технического спирта 60 ДАЛ</t>
  </si>
  <si>
    <t xml:space="preserve">   Договор 5318515 от 18.01.22 Поставка спирт пищевой АЛФА 250 ДАЛ</t>
  </si>
  <si>
    <t xml:space="preserve">   Договор 5344431 от 09.02.22 Поставка спирт пищевой Альфа 30 дал</t>
  </si>
  <si>
    <t xml:space="preserve">   Договор 5375787 от 07.03.22 Поставка спирт пищевой Альфа 30 дал</t>
  </si>
  <si>
    <t xml:space="preserve">   Договор 5399625 от 28.03.22 Поставка спирт пищевой Альфа 30 дал</t>
  </si>
  <si>
    <t xml:space="preserve">   Договор 5381615 от 11.03.22 Поставка спирт пищевой Альфа 200 дал</t>
  </si>
  <si>
    <t xml:space="preserve">   Договор 5342808 от 08.02.22 Поставка спирт пищевой  альфа 30 дал</t>
  </si>
  <si>
    <t xml:space="preserve">   Договор 5312835 от 12.01.22 Поставка спирт пищевой ЛЮКС 70 ДАЛ</t>
  </si>
  <si>
    <t xml:space="preserve">   Договор 5312836 от 12.01.22 Поставка спирт пищевой ЛЮКС 70 ДАЛ</t>
  </si>
  <si>
    <t xml:space="preserve">   Договор 5339482 от 04.02.22 Поставка технического спирта 30 ДАЛ</t>
  </si>
  <si>
    <t xml:space="preserve">   Договор 5303601 от 06.01.22 Поставка спирт пищевой ЛЮКС 200 ДАЛ</t>
  </si>
  <si>
    <t xml:space="preserve">   Договор 5316805 от 17.01.22 Поставка спирт пищевой люкс 200 дал</t>
  </si>
  <si>
    <t xml:space="preserve">   Договор 5321875 от 20.01.22 Поставка спирт пищевой люкс 200 дал</t>
  </si>
  <si>
    <t xml:space="preserve">   Договор 5325186 от 24.01.22 Поставка спирт пищевой люкс 200 дал</t>
  </si>
  <si>
    <t xml:space="preserve">   Договор 5335096 от 01.02.22 Поставка спирт пищевой люкс 500 дал</t>
  </si>
  <si>
    <t xml:space="preserve">   Договор 5346128 от 10.02.22 Поставка спирт пищевой Альфа 200 дал</t>
  </si>
  <si>
    <t xml:space="preserve">   Договор 5363505 от 24.02.22 Поставка спирт пищевой Альфа 100 дал</t>
  </si>
  <si>
    <t xml:space="preserve">   Договор 5369026 от 01.03.22 Поставка спирт пищевой ЛЮКС 200 ДАЛ</t>
  </si>
  <si>
    <t xml:space="preserve">   Договор 5375786 от 07.03.22 Поставка спирт пищевой Альфа 180 дал</t>
  </si>
  <si>
    <t xml:space="preserve">   Договор 5385977 от 15.03.22 Поставка спирт пищевой Алшьфа 200 дал</t>
  </si>
  <si>
    <t xml:space="preserve">   Договор 5396116 от 25.03.22 Поставка спирт пищевой Алшьфа 100 дал</t>
  </si>
  <si>
    <t xml:space="preserve">   Договор 5401712 от 29.03.22 Поставка спирт пищевой Альфа 200 дал</t>
  </si>
  <si>
    <t xml:space="preserve">   Договор 5403971 от 30.03.22 Поставка технического спирта 200 дал</t>
  </si>
  <si>
    <t xml:space="preserve">   Договор 5331621 от 28.01.22 Поставка технического спирта 200 ДАЛ</t>
  </si>
  <si>
    <t xml:space="preserve">   Договор 5396057 от 25.03.22 Поставка технического спирта 200 дал</t>
  </si>
  <si>
    <t xml:space="preserve">   Договор 5312832 от 12.01.22 Поставка спирт пищевой ЛЮКС 60 ДАЛ</t>
  </si>
  <si>
    <t xml:space="preserve">   Договор 5319425 от 18.01.22 Поставка спирт пищевой ЛЮКС 110 ДАЛ</t>
  </si>
  <si>
    <t xml:space="preserve">   Договор 5306936 от 08.01.22 Поставка спирт пищевой ЛЮКС 3550 ДАЛ</t>
  </si>
  <si>
    <t xml:space="preserve">   Договор 5321186 от 19.01.22 Поставка спирт пищевой ЛЮКС 3550 ДАЛ</t>
  </si>
  <si>
    <t xml:space="preserve">   Договор 5326250 от 24.01.22 Поставка спирт пищевой ЛЮКС 2000 дал</t>
  </si>
  <si>
    <t xml:space="preserve">   Договор 5327761 от 26.01.22 Поставка спирт пищевой ЛЮКС 1550  дал</t>
  </si>
  <si>
    <t xml:space="preserve">   Договор 5337978 от 03.02.22 Поставка спирт пищевой Люкс 3550 дал</t>
  </si>
  <si>
    <t xml:space="preserve">   Договор 5363506 от 24.02.22 Поставка спирт пищевой Альфа 3550 дал</t>
  </si>
  <si>
    <t xml:space="preserve">   Договор 5396118 от 25.03.22 Поставка спирт пищевой Альфа 3550 дал</t>
  </si>
  <si>
    <t xml:space="preserve">   Договор 5316794 от 17.01.22 Поставка технического спирта 50 дал</t>
  </si>
  <si>
    <t xml:space="preserve">   Договор 5309378 от 10.01.22 Поставка технического спирта 1400 дал</t>
  </si>
  <si>
    <t xml:space="preserve">   Договор 5362621 от 23.02.22 Поставка технического спирта 10 дал</t>
  </si>
  <si>
    <t xml:space="preserve">   Договор 5363480 от 24.02.22 Поставка технического спирта 30 дал</t>
  </si>
  <si>
    <t xml:space="preserve">   Договор 5343241 от 08.02.22 Поставка Жидкой барды 100 тн</t>
  </si>
  <si>
    <t xml:space="preserve">   Договор 5372906 от 03.03.22 Поставка Жидкой барды 100 тн</t>
  </si>
  <si>
    <t xml:space="preserve">   Договор 5335097 от 01.02.22 Поставка спирт пищевой люкс 100 дал</t>
  </si>
  <si>
    <t xml:space="preserve">   Договор 5336465 от 02.02.22 Поставка спирт пищевой люкс 100 дал</t>
  </si>
  <si>
    <t>MCHJ TRANS-SNAB</t>
  </si>
  <si>
    <t xml:space="preserve">   Договор 5319414 от 18.01.22 Поставка технического спирта-10дал</t>
  </si>
  <si>
    <t xml:space="preserve">   Договор 351-юрс от 30.12.21 Поставка Пар товарный 1730 Гкалл</t>
  </si>
  <si>
    <t xml:space="preserve">   Договор 5321877 от 20.01.22 Поставка спирт пищевой 200 ДАЛ АЛЬФА</t>
  </si>
  <si>
    <t>MChJ VEGA SIRIUS TORG</t>
  </si>
  <si>
    <t xml:space="preserve">   Договор 688-юрс от 08.11.21 Поставка Пар товарный</t>
  </si>
  <si>
    <t xml:space="preserve">   Договор 5314362 от 13.01.22 Поставка технического спирта 200 ДАЛ</t>
  </si>
  <si>
    <t xml:space="preserve">   Договор 5318510 от 18.01.22 Поставка технического спирта 200 ДАЛ</t>
  </si>
  <si>
    <t xml:space="preserve">   Договор 5324537 от 21.01.22 Поставка спирт пищевой альфа 600 дал</t>
  </si>
  <si>
    <t xml:space="preserve">   Договор 5336456 от 02.02.22 Поставка технического спирта 150 дал</t>
  </si>
  <si>
    <t xml:space="preserve">   Договор 5370783 от 02.03.22 Поставка спирт пищевой Люкс 200 дал</t>
  </si>
  <si>
    <t xml:space="preserve">   Договор 5295098 от 27.12.21 Поставка Жидкой барды 500 тн</t>
  </si>
  <si>
    <t xml:space="preserve">   Договор 5318890 от 18.01.22 Поставка Жидкой барды 500 тн</t>
  </si>
  <si>
    <t xml:space="preserve">   Договор 5332130 от 28.01.22 Поставка Жидкой барды 600 тн</t>
  </si>
  <si>
    <t xml:space="preserve">   Договор 5351704 от 15.02.22 Поставка Жидкой барды 400 тн</t>
  </si>
  <si>
    <t xml:space="preserve">   Договор 5360330 от 22.02.22 Поставка Жидкой барды 600 тн</t>
  </si>
  <si>
    <t xml:space="preserve">   Договор 5378100 от 09.03.22 Поставка Жидкой барды 600 тн</t>
  </si>
  <si>
    <t xml:space="preserve">   Договор 5345415 от 09.02.22 Поставка технического спирта 40 дал</t>
  </si>
  <si>
    <t xml:space="preserve">   Договор 5341164 от 07.02.22 Поставка спирт пищевой люкс 300 дал</t>
  </si>
  <si>
    <t xml:space="preserve">   Договор 5327748 от 26.01.22 Поставка технического спирта 80 дал</t>
  </si>
  <si>
    <t xml:space="preserve">   Договор 5305236 от 07.01.22 Поставка спирт пищевой ЛЮКС 1160 ДАЛ</t>
  </si>
  <si>
    <t xml:space="preserve">   Договор 5346134 от 10.02.22 Поставка спирт пищевой Альфа 380 дал</t>
  </si>
  <si>
    <t xml:space="preserve">   Договор 5347796 от 11.02.22 Поставка спирт пищевой Альфа 780 дал</t>
  </si>
  <si>
    <t xml:space="preserve">   Договор 5377633 от 09.03.22 Поставка технического спирта 200 дал</t>
  </si>
  <si>
    <t xml:space="preserve">   Договор 5316809 от 17.01.22 Поставка спирт пищевой люкс 540 дал</t>
  </si>
  <si>
    <t xml:space="preserve">   Договор 5317718 от 17.01.22 Поставка спирт пищевой люкс-760дал</t>
  </si>
  <si>
    <t xml:space="preserve">   Договор 5325188 от 24.01.22 Поставка спирт пищевой люкс 1150 дал</t>
  </si>
  <si>
    <t xml:space="preserve">   Договор 5335099 от 01.02.22 Поставка спирт пищевой Люкс 1200 дал</t>
  </si>
  <si>
    <t xml:space="preserve">   Договор 5336471 от 02.02.22 Поставка спирт пищевой люкс 30 дал</t>
  </si>
  <si>
    <t xml:space="preserve">   Договор 5337979 от 03.02.22 Поставка спирт пищевой люкс 630 дал</t>
  </si>
  <si>
    <t xml:space="preserve">   Договор 5346131 от 10.02.22 Поставка спирт пищевой Альфа 300 дал</t>
  </si>
  <si>
    <t xml:space="preserve">   Договор 5341160 от 07.02.22 Поставка спирт пищевой люкс 50 дал</t>
  </si>
  <si>
    <t xml:space="preserve">   Договор 5325187 от 24.01.22 Поставка спирт пищевой люкс 500 дал</t>
  </si>
  <si>
    <t xml:space="preserve">   Договор 5361704 от 23.02.22 Поставка спирт пищевой Альфа 500 дал</t>
  </si>
  <si>
    <t xml:space="preserve">   Договор 5387840 от 16.03.22 Поставка спирт пищевой Люкс 210 дал</t>
  </si>
  <si>
    <t xml:space="preserve">   Договор 5389823 от 17.03.22 Поставка спирт пищевой Люкс 290 дал</t>
  </si>
  <si>
    <t xml:space="preserve">   Договор 24 от 01.01.22 ЭАФ(вторичное)</t>
  </si>
  <si>
    <t xml:space="preserve">   Договор 25 от 19.01.22 Сивушная царга 200 декалитр</t>
  </si>
  <si>
    <t xml:space="preserve">   Договор 5303603 от 06.01.22 Поставка спирт пищевой ЛЮКС 100 ДАЛ</t>
  </si>
  <si>
    <t xml:space="preserve">   Договор 5325191 от 24.01.12 Поставка спирт пищевой Альфа 100 дал</t>
  </si>
  <si>
    <t xml:space="preserve">   Договор 5335100 от 01.02.22 Поставка спирт пищевой Люкс 100 дал</t>
  </si>
  <si>
    <t xml:space="preserve">   Договор 5341163 от 07.02.22 Поставка спирт пищевой люкс 100 дал</t>
  </si>
  <si>
    <t xml:space="preserve">   Договор 5358103 от 21.02.22 Поставка спирт пищевой альфа 100 дал</t>
  </si>
  <si>
    <t xml:space="preserve">   Договор 5383754 от 14.03.22 Поставка спирт пищевой Альфа 100 дал</t>
  </si>
  <si>
    <t xml:space="preserve">   Договор 5300833 от 30.12.21 Поставка Жидкой барды 1200 дал</t>
  </si>
  <si>
    <t xml:space="preserve">   Договор 5302981 от 05.01.21 Поставка Жидкой барды 300 тн</t>
  </si>
  <si>
    <t xml:space="preserve">   Договор 5304051 от 06.01.21 Поставка Жидкой барды 100 тн</t>
  </si>
  <si>
    <t xml:space="preserve">   Договор 5308929 от 10.01.22 Поставка Жидкой барды 800 тн</t>
  </si>
  <si>
    <t xml:space="preserve">   Договор 5309518 от 10.01.21 Поставка Жидкой барды 300 тн</t>
  </si>
  <si>
    <t xml:space="preserve">   Договор 5310643 от 11.01.22 Поставка Жидкой барды 500 тн</t>
  </si>
  <si>
    <t xml:space="preserve">   Договор 5312336 от 12.01.22 Поставка Жидкой барды 500 тн</t>
  </si>
  <si>
    <t xml:space="preserve">   Договор 5313900 от 13.01.22 Поставка Жидкой барды 500 тн</t>
  </si>
  <si>
    <t xml:space="preserve">   Договор 5315619 от 14.01.21 Поставка Жидкой барды 700 тн</t>
  </si>
  <si>
    <t xml:space="preserve">   Договор 5317224 от 17.01.21 Поставка Жидкой барды 500 тн</t>
  </si>
  <si>
    <t xml:space="preserve">   Договор 5320671 от 19.01.21 Поставка Жидкой барды 300 тн</t>
  </si>
  <si>
    <t xml:space="preserve">   Договор 5322367 от 20.01.22 Поставка Жидкой барды 500 тн</t>
  </si>
  <si>
    <t xml:space="preserve">   Договор 5324061 от 21.01.22 Поставка Жидкой барды  600 тн</t>
  </si>
  <si>
    <t xml:space="preserve">   Договор 5324642 от 21.01.22 Поставка Жидкой барды  600 тн</t>
  </si>
  <si>
    <t xml:space="preserve">   Договор 5326419 от 24.01.20 Поставка Жидкой барды 500 тн</t>
  </si>
  <si>
    <t xml:space="preserve">   Договор 5330309 от 27.01.22 Поставка Жидкой барды 500 тн</t>
  </si>
  <si>
    <t xml:space="preserve">   Договор 5332131 от 28.01.22 Поставка Жидкой барды 400 тн</t>
  </si>
  <si>
    <t xml:space="preserve">   Договор 5332736 от 28.01.22 Поставка Жидкой барды 900 тн</t>
  </si>
  <si>
    <t xml:space="preserve">   Договор 5333875 от 31.01.22 Поставка Жидкой барды 2000 тн</t>
  </si>
  <si>
    <t xml:space="preserve">   Договор 5334507 от 31.01.22 Поставка Жидкой барды 300 тн</t>
  </si>
  <si>
    <t xml:space="preserve">   Договор 5335560 от 01.02.22 Поставка Жидкой барды 100 тн</t>
  </si>
  <si>
    <t xml:space="preserve">   Договор 5336883 от 02.02.22 Поставка Жидкой барды 400 тн</t>
  </si>
  <si>
    <t xml:space="preserve">   Договор 5338428 от 03.02.22 Поставка Жидкой барды 500 тн</t>
  </si>
  <si>
    <t xml:space="preserve">   Договор 5339968 от 04.02.22 Поставка Жидкой барды 400 тн</t>
  </si>
  <si>
    <t xml:space="preserve">   Договор 5341612 от 07.02.22 Поставка Жидкой барды 400 тн</t>
  </si>
  <si>
    <t xml:space="preserve">   Договор 5344856 от 09.02.22 Поставка Жидкой барды 300 тн</t>
  </si>
  <si>
    <t xml:space="preserve">   Договор 5346568 от 10.02.22 Поставка Жидкой барды 300 тн</t>
  </si>
  <si>
    <t xml:space="preserve">   Договор 5348243 от 11.02.22 Поставка Жидкой барды 300 тн</t>
  </si>
  <si>
    <t xml:space="preserve">   Договор 5349938 от 14.02.22 Поставка Жидкой барды 400 тн</t>
  </si>
  <si>
    <t xml:space="preserve">   Договор 5353453 от 16.02.22 Поставка Жидкой барды 200 тн</t>
  </si>
  <si>
    <t xml:space="preserve">   Договор 5355052 от 17.02.22 Поставка Жидкой барды 500 тн</t>
  </si>
  <si>
    <t xml:space="preserve">   Договор 5355657 от 17.02.22 Поставка Жидкой барды 400 тн</t>
  </si>
  <si>
    <t xml:space="preserve">   Договор 5356790 от 18.02.22 Поставка Жидкой барды 500 тн</t>
  </si>
  <si>
    <t xml:space="preserve">   Договор 5357435 от 18.02.22 Поставка Жидкой барды 500 тн</t>
  </si>
  <si>
    <t xml:space="preserve">   Договор 5358548 от 21.02.2022 Поставка Жидкой барды 100 тн</t>
  </si>
  <si>
    <t xml:space="preserve">   Договор 5360331 от 22.02.2022 Поставка Жидкой барды 100 тн</t>
  </si>
  <si>
    <t xml:space="preserve">   Договор 5362093 от 23.02.2022 Поставка Жидкой барды 600 тн</t>
  </si>
  <si>
    <t xml:space="preserve">   Договор 5363977 от 24.02.20 Поставка Жидкой барды 600 тн</t>
  </si>
  <si>
    <t xml:space="preserve">   Договор 5364661 от 24.02.22 Поставка Жидкой барды 600 тн</t>
  </si>
  <si>
    <t xml:space="preserve">   Договор 5365830 от 25.02.22 Поставка Жидкой барды 300 тн</t>
  </si>
  <si>
    <t xml:space="preserve">   Договор 5366444 от 25.02.22 Поставка Жидкой барды 800 тн</t>
  </si>
  <si>
    <t xml:space="preserve">   Договор 5367616 от 28.02.22 Поставка Жидкой барды 600 тн</t>
  </si>
  <si>
    <t xml:space="preserve">   Договор 5369170 от 01.03.22 Поставка Жидкой барды 400 тн</t>
  </si>
  <si>
    <t xml:space="preserve">   Договор 5371215 от 02.03.22 Поставка Жидкой барды 300 тн</t>
  </si>
  <si>
    <t xml:space="preserve">   Договор 5372907 от 03.03.21 Поставка Жидкой барды 300 тн</t>
  </si>
  <si>
    <t xml:space="preserve">   Договор 5374555 от 04.03.21 Поставка Жидкой барды 400 тн</t>
  </si>
  <si>
    <t xml:space="preserve">   Договор 5376260 от 07.03.21 Поставка Жидкой барды 100  тн</t>
  </si>
  <si>
    <t xml:space="preserve">   Договор 5378869 от 09.03.21 Поставка Жидкой барды 400  тн</t>
  </si>
  <si>
    <t xml:space="preserve">   Договор 5382036 от 11.03.21 Поставка Жидкой барды 500  тн</t>
  </si>
  <si>
    <t xml:space="preserve">   Договор 5384285 от 14.03.22 Поставка Жидкой барды 800  тн</t>
  </si>
  <si>
    <t xml:space="preserve">   Договор 5386440 от 15.03.22 Поставка Жидкой барды 300  тн</t>
  </si>
  <si>
    <t xml:space="preserve">   Договор 5388353 от 16.03.22 Поставка Жидкой барды 300  тн</t>
  </si>
  <si>
    <t xml:space="preserve">   Договор 5390374 от 17.03.22 Поставка Жидкой барды 900  тн</t>
  </si>
  <si>
    <t xml:space="preserve">   Договор 5391142 от 17.03.22 Поставка Жидкой барды 500 тн</t>
  </si>
  <si>
    <t xml:space="preserve">   Договор 5392365 от 18.03.22 Поставка Жидкой барды 1000 тн</t>
  </si>
  <si>
    <t xml:space="preserve">   Договор 5393204 от 18.03.22 Поставка Жидкой барды 400 тн</t>
  </si>
  <si>
    <t xml:space="preserve">   Договор 5394291 от 24.03.22 Поставка Жидкой барды 200 тн</t>
  </si>
  <si>
    <t xml:space="preserve">   Договор 5396623 от 25.03.22 Поставка Жидкой барды 1000 тн</t>
  </si>
  <si>
    <t xml:space="preserve">   Договор 5397482 от 25.03.22 Поставка Жидкой барды 500 тн</t>
  </si>
  <si>
    <t xml:space="preserve">   Договор 5401066 от 29.03.22 Поставка Жидкой барды 500 тн</t>
  </si>
  <si>
    <t xml:space="preserve">   Договор 5403181 от 30.03.22 Поставка Жидкой барды 400 тн</t>
  </si>
  <si>
    <t xml:space="preserve">   Договор 5404129 от 30.03.22 Поставка Жидкой барды 1000 тн</t>
  </si>
  <si>
    <t xml:space="preserve">   Договор 5341166 от 07.02.22 Поставка спирт пищевой люкс 300 дал</t>
  </si>
  <si>
    <t xml:space="preserve">   Договор 5317719 от 17.01.22 Поставка спирт пищевой люкс-370дал</t>
  </si>
  <si>
    <t xml:space="preserve">   Договор 5302821 от 05.01.22 Поставка спирт пищевой 10 дал</t>
  </si>
  <si>
    <t xml:space="preserve">   Договор 5311890 от 12.01.22 Поставка спирт пищевой ЛЮКС 20 ДАЛ</t>
  </si>
  <si>
    <t xml:space="preserve">   Договор 5318518 от 18.01.22 Поставка спирт пищевой АЛЬФА 20 ДАЛ</t>
  </si>
  <si>
    <t xml:space="preserve">   Договор 5325185 от 24.01.22 Поставка спирт пищевой люкс 130 дал</t>
  </si>
  <si>
    <t xml:space="preserve">   Договор 5354625 от 17.02.22 Поставка спирт пищевой Альфа 30 дал</t>
  </si>
  <si>
    <t xml:space="preserve">   Договор 5383755 от 14.03.22 Поставка спирт пищевой Альфа 20 дал</t>
  </si>
  <si>
    <t xml:space="preserve">   Договор 5344430 от 09.02.22 Поставка спирт пищевой Альфа 200 дал</t>
  </si>
  <si>
    <t xml:space="preserve">   Договор 5306937 от 08.01.22 Поставка спирт пищевой 100 ДАЛ</t>
  </si>
  <si>
    <t xml:space="preserve">   Договор 5385976 от 15.03.22 Поставка спирт пищевой Альфа 80 дал</t>
  </si>
  <si>
    <t xml:space="preserve">   Договор 5360901 от 22.02.22 Поставка технического спирта 500 дал</t>
  </si>
  <si>
    <t xml:space="preserve">   Договор 20 от 05.01.22 Поставка Сивушное масло 345.4</t>
  </si>
  <si>
    <t xml:space="preserve">   Договор 5320183 от 19.01.22 Поставка спирт пищевой АЛЬФА 150 ДАЛ</t>
  </si>
  <si>
    <t xml:space="preserve">   Договор 5356335 от 18.02.22 Поставка спирт пищевой Альфа 500 дал</t>
  </si>
  <si>
    <t>XK Nigina Gold</t>
  </si>
  <si>
    <t xml:space="preserve">   Договор 5341165 от 07.02.22 Поставка спирт пищевой люкс 100 дал</t>
  </si>
  <si>
    <t xml:space="preserve">   Договор 5292848 от 24.12.21 Поставка спирт пищевой люкс 1000 дал</t>
  </si>
  <si>
    <t xml:space="preserve">   Договор 5322854 от 20.01.22 Поставка спирт пищевой люкс 1000 дал</t>
  </si>
  <si>
    <t xml:space="preserve">   Договор 5332596 от 28.01.22 Поставка спирт пищевой АЛЬФА 1000 ДАЛ</t>
  </si>
  <si>
    <t xml:space="preserve">   Договор 5365390 от 25.02.22 Поставка спирт пищевой Альфа 1000 дал</t>
  </si>
  <si>
    <t xml:space="preserve">   Договор 5311894 от 12.01.22 Поставка спирт пищевой ЛЮКС 250 ДАЛ</t>
  </si>
  <si>
    <t xml:space="preserve">   Договор 5312834 от 12.01.22 Поставка спирт пищевой ЛЮКС 250 ДАЛ</t>
  </si>
  <si>
    <t xml:space="preserve">   Договор 5313477 от 13.01.22 Поставка спирт пищевой ЛЮКС 250 ДАЛ</t>
  </si>
  <si>
    <t xml:space="preserve">   Договор 5318517 от 18.01.22 Поставка спирт пищевой Альфа 500 дал</t>
  </si>
  <si>
    <t xml:space="preserve">   Договор 5381620 от 11.03.22 Поставка спирт пищевой альфа 500 дал</t>
  </si>
  <si>
    <t xml:space="preserve">   Договор 5387838 от 16.03.22 Поставка спирт пищевой Люкс 500 дал</t>
  </si>
  <si>
    <t xml:space="preserve">   Договор 95344433 от 09.02.22 Поставка спирт пищевой Альфа 250 дал</t>
  </si>
  <si>
    <t xml:space="preserve">   Договор 350-юрс от 30.12.21 Поставка Пар товарный 2355 Гкал</t>
  </si>
  <si>
    <t xml:space="preserve">   Договор 5304507 от 06.01.22 Поставка спирт пищевой ЛЮКС 1540 ДАЛ</t>
  </si>
  <si>
    <t xml:space="preserve">   Договор 5310154 от 11.01.22 Поставка спирт пищевой люкс 1050 дал</t>
  </si>
  <si>
    <t xml:space="preserve">   Договор 5311892 от 12.01.22 Поставка спирт пищевой ЛЮКС 490 ДАЛ</t>
  </si>
  <si>
    <t xml:space="preserve">   Договор 5313478 от 13.01.22 Поставка спирт пищевой ЛЮКС 1370 ДАЛ</t>
  </si>
  <si>
    <t xml:space="preserve">   Договор 5315184 от 14.01.22 Поставка спирт пищевой ЛЮКС 180 ДАЛ</t>
  </si>
  <si>
    <t xml:space="preserve">   Договор 5326252 от 24.01.22 Поставка спирт пищевой Альфа 1550 дал</t>
  </si>
  <si>
    <t xml:space="preserve">   Договор 5326253 от 24.01.22 Поставка спирт пищевой Альфа</t>
  </si>
  <si>
    <t xml:space="preserve">   Договор 5335098 от 01.02.22 Поставка спирт пищевой люкс 1550 дал</t>
  </si>
  <si>
    <t xml:space="preserve">   Договор 5339493 от 04.02.22 Поставка спирт пищевой ЛЮКС 1550 ДАЛ</t>
  </si>
  <si>
    <t xml:space="preserve">   Договор 5339494 от 04.02.22 Поставка спирт пищевой ЛЮКС 1550 ДАЛ</t>
  </si>
  <si>
    <t xml:space="preserve">   Договор 5347797 от 11.02.22 Поставка спирт пищевой Альфа 1550 дал</t>
  </si>
  <si>
    <t xml:space="preserve">   Договор 5353001 от 16.02.22 Поставка спирт пищевой Альфа 1550 дал</t>
  </si>
  <si>
    <t xml:space="preserve">   Договор 5359884 от 22.02.22 Поставка спирт пищевой альфа 1550 дал</t>
  </si>
  <si>
    <t xml:space="preserve">   Договор 5359885 от 22.02.22 Поставка спирт пищевой альфа 1550 дал</t>
  </si>
  <si>
    <t xml:space="preserve">   Договор 5374132 от 04.03.22 Поставка спирт пищевой Альфа 1550 дал</t>
  </si>
  <si>
    <t xml:space="preserve">   Договор 5379689 от 10.03.22 Поставка спирт пищевой Альфа 1230 дал</t>
  </si>
  <si>
    <t xml:space="preserve">   Договор 5381618 от 11.03.22 Поставка спирт пищевой Альфа 320 дал</t>
  </si>
  <si>
    <t xml:space="preserve">   Договор 5383760 от 14.03.22 Поставка спирт пищевой Альфа 940 дал</t>
  </si>
  <si>
    <t xml:space="preserve">   Договор 5389825 от 17.03.22 Поставка спирт пищевой Альфа 610 дал</t>
  </si>
  <si>
    <t xml:space="preserve">   Договор 5400553 от 29.03.22 Поставка спирт пищевой Альфа 1540 дал</t>
  </si>
  <si>
    <t xml:space="preserve">   Договор 5401714 от 29.03.22 Поставка спирт пищевой Альфа 2860 дал</t>
  </si>
  <si>
    <t xml:space="preserve">   Договор 5308927 от 10.01.22 Поставка Жидкой барды 100 тн</t>
  </si>
  <si>
    <t>EDUCATIONAL LABOUR CENTER mas‘uliyati cheklangan jamiyati</t>
  </si>
  <si>
    <t xml:space="preserve">   Договор 83311 от 11.02.22 обучение</t>
  </si>
  <si>
    <t>GREEN ECO ENGINEERING mas`uliyati cheklangan jamiyati</t>
  </si>
  <si>
    <t xml:space="preserve">   Договор 29 от 21.10.21 Проект ЗВОС и ЗЭП разработка</t>
  </si>
  <si>
    <t>SATO HOTEL mas'uliyati cheklangan jamiyati</t>
  </si>
  <si>
    <t xml:space="preserve">   Договор 11-153юрс от 19.02.22 Услуги  прочие</t>
  </si>
  <si>
    <t>Узагросугурта Государственная акционерная страховая компания дирекция Ташкентс</t>
  </si>
  <si>
    <t xml:space="preserve">   Договор 09-14-005800015 от 17.01.22 Страхование гражданской ответственности работодателя</t>
  </si>
  <si>
    <t xml:space="preserve">   Государственные закупки по ЗРУ-684 (053)</t>
  </si>
  <si>
    <t xml:space="preserve">   Договор РКП5345530 от 09.02.22 Услуги по тарирование</t>
  </si>
  <si>
    <t xml:space="preserve">   Договор 3155009 от 17.02.22 услуги связи</t>
  </si>
  <si>
    <t xml:space="preserve">   Договор КБМ-24 от 04.03.22 обучение по Корп.управл</t>
  </si>
  <si>
    <t xml:space="preserve">   Договор  22-103-55280 от 01,02,2022 Поверка СИ</t>
  </si>
  <si>
    <t xml:space="preserve">   Договор 22-001-62420 от 18.03.22 Поверка СИ</t>
  </si>
  <si>
    <t xml:space="preserve">   Договор 2022-1 ТС от 05.01.22 лабораторные исследования</t>
  </si>
  <si>
    <t xml:space="preserve">   Договор 9 от 17.01.22 Хим и бак.анализ воды</t>
  </si>
  <si>
    <t xml:space="preserve">   Договор 10097-2022-2 от 11.01.22 Организация торгов E-auksion.uz</t>
  </si>
  <si>
    <t xml:space="preserve">   Договор 2 от 04.01.22 Анализ пшеницы</t>
  </si>
  <si>
    <t xml:space="preserve">   Договор 26-176 от 15.03.22 Инспекционный контроль на спирт.</t>
  </si>
  <si>
    <t xml:space="preserve">   Договор 26-177 от 15.03.22 Инспекционный контроль на спирт.</t>
  </si>
  <si>
    <t xml:space="preserve">   Договор 26-178 от 15.03.22 Инспекционный контроль на спирт.</t>
  </si>
  <si>
    <t xml:space="preserve">   Договор 34--0080 от 08.02.22 Экспертиза код ТН ВЭД</t>
  </si>
  <si>
    <t>DUK O'ZGASHKLITI Ташкентский обл.филиал</t>
  </si>
  <si>
    <t xml:space="preserve">   Договор 13/2-1894 от  15,11,21 Опл на усл. Геодиз.работы</t>
  </si>
  <si>
    <t xml:space="preserve">   Договор 59-12-21 от 09.12.21 Услуги по разраб.нормат.актов</t>
  </si>
  <si>
    <t xml:space="preserve">   Договор 60/12-21 от 09.12.21 Экспертиза сметной документации</t>
  </si>
  <si>
    <t xml:space="preserve">   Договор 2165122-89-юрс от 27.01.22 Экологическая экспертиза ЗВОС</t>
  </si>
  <si>
    <t xml:space="preserve">   Договор 10-8 от 05.01.22 Обработка мусора 360 кв.м</t>
  </si>
  <si>
    <t>DUK"O'ZBEKISTON RESPUBLIKASI MARKAZIY BANKINING RESPUBLIKA INKASSATSIYA XIZMATI"</t>
  </si>
  <si>
    <t xml:space="preserve">   Договор 99/22-122юрс от 01.02.22 Услуги инкассации</t>
  </si>
  <si>
    <t>MChJ "ASR-XXI"</t>
  </si>
  <si>
    <t xml:space="preserve">   Договор 7-2022 от 04.03.22 Деклорирование товара</t>
  </si>
  <si>
    <t xml:space="preserve">   Договор 3053-2022-IJRO от 25.01.22 услуги по E-Kalit ежемесячное</t>
  </si>
  <si>
    <t xml:space="preserve">   Договор 100282.1.1 от 03.02.22  техобслуживание компрессорных установок</t>
  </si>
  <si>
    <t xml:space="preserve">   Договор 721511 от 17.02.22 Автоуслуги</t>
  </si>
  <si>
    <t>MCHJ ELITE ENGINEERING BUSINESS</t>
  </si>
  <si>
    <t xml:space="preserve">   Договор 326 от 01.12.21 Разработка проекта. электроэнабжения</t>
  </si>
  <si>
    <t xml:space="preserve">   Oferta от 06.01.20 Публичная оферта</t>
  </si>
  <si>
    <t xml:space="preserve">   Договор FS-22-77 от 12.01.22 Технолог.сопровожд.прогрммного продукта</t>
  </si>
  <si>
    <t>MChJ GAROV-TARAQQIYOT NKM</t>
  </si>
  <si>
    <t xml:space="preserve">   Договор GY1-1571 от 23.02.22 услуги по ККМ SIMURG 001</t>
  </si>
  <si>
    <t xml:space="preserve">   Договор 2021-11-01-ТО от 21.02.22 Услуги для расходомера</t>
  </si>
  <si>
    <t>MCHJ IDEAL SERVICE STAFF</t>
  </si>
  <si>
    <t xml:space="preserve">   Договор 23-S от 27.01.22 Ремонт и замена запч.автотранспорта</t>
  </si>
  <si>
    <t xml:space="preserve">   Договор 106409.1.1 от 07.02.22 Оценка имущества</t>
  </si>
  <si>
    <t xml:space="preserve">   Договор 104500.1.1 от 07.02.22 Техническое обслуживание Лифтов</t>
  </si>
  <si>
    <t>MCHJ LOK TEX SERVIS</t>
  </si>
  <si>
    <t xml:space="preserve">   Договор 86071 от 13.02.22 Текуший ремонт тепловоза  ТГМ-23</t>
  </si>
  <si>
    <t>MCHJ NEFTEGAZ GLOBAL NORM</t>
  </si>
  <si>
    <t xml:space="preserve">   Договор 3300333 от 18.12.21 Обследование.диагностика топ.расход</t>
  </si>
  <si>
    <t xml:space="preserve">   Договор ОП-001169 от 13.12.21 Подписка газету Налоговые и таможенные вести</t>
  </si>
  <si>
    <t>MCHJ SILVER AZIA GROUP</t>
  </si>
  <si>
    <t xml:space="preserve">   Договор 099140 от 04.02.22 Тех.обслуживания теплавоза</t>
  </si>
  <si>
    <t xml:space="preserve">   Договор 34 от 06.01.22 Услуги СЭС</t>
  </si>
  <si>
    <t>OATB HAMKORBANK Yangiyo`l  f-аl</t>
  </si>
  <si>
    <t xml:space="preserve">   Договор 61876859-0978-01 от 04.02.22 КРЕДИТ ИПОТЕЧНЫЙ</t>
  </si>
  <si>
    <t xml:space="preserve">   Договор 40-123юрс от 01.02.22 Пожарная безопасность</t>
  </si>
  <si>
    <t xml:space="preserve">   Договор 38 от 20.01.22 Услуги статистики</t>
  </si>
  <si>
    <t xml:space="preserve">   Договор 114692.1.1 от 14.02.21 Трансформация фин.отчетов</t>
  </si>
  <si>
    <t xml:space="preserve">   Договор 102733.1.1 от 05.02.22 Тех.обслуга счетчика воды</t>
  </si>
  <si>
    <t xml:space="preserve">   Договор  154629 от 17.03.21 поверка весов</t>
  </si>
  <si>
    <t xml:space="preserve">   Договор 154553 от 17.03.21 поверка весов</t>
  </si>
  <si>
    <t xml:space="preserve">   Договор 155157от 18.03.21 поверка весов</t>
  </si>
  <si>
    <t xml:space="preserve">   Договор 155164 от 18.03.21 поверка весов</t>
  </si>
  <si>
    <t xml:space="preserve">   Договор 2-20 от 03.01.22 Дезинфекция</t>
  </si>
  <si>
    <t>БК №788 MChJ FINANCE BROKER</t>
  </si>
  <si>
    <t xml:space="preserve">   Договор 14-46 от 14.01.22 брокерское вознаграждение</t>
  </si>
  <si>
    <t xml:space="preserve">   Договор 21110200097 от 05.01.22 Инспекционный контроль пшеницы</t>
  </si>
  <si>
    <t xml:space="preserve">   Договор 2-1049-1420 от 25.02.22 услуги ж/д</t>
  </si>
  <si>
    <t xml:space="preserve">   Договор B-XIF2-120 от 24.03.22 учеба дочери Рахимбаев Ш.-РМЦ</t>
  </si>
  <si>
    <t xml:space="preserve">   Договор КФУ-3-20 от 16.02.22 учеба сына Кодырова К.</t>
  </si>
  <si>
    <t xml:space="preserve">   Счет-Договор</t>
  </si>
  <si>
    <t>ООО TEXNOPROMEKSPERTIZA</t>
  </si>
  <si>
    <t xml:space="preserve">   Договор 081-ИПБ от 24.11.21 Экспертиза по идентификация опасных произ.объектов</t>
  </si>
  <si>
    <t>Узбекистон почтаси Гульбахор ПАБ</t>
  </si>
  <si>
    <t xml:space="preserve">   Договор 30-462юрс от 23.08.21 почтовые расходы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</si>
  <si>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</si>
  <si>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</si>
  <si>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</si>
  <si>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</si>
  <si>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</si>
  <si>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22-001-63952</t>
  </si>
  <si>
    <t>Услуги в области архитектуры и инженерно-технического проектирования, технических испытаний, исследований и анализа</t>
  </si>
  <si>
    <t>Ўзбекистон миллий метрология институти давлат корхонаси</t>
  </si>
  <si>
    <t>Единый поставщик</t>
  </si>
  <si>
    <t>№91</t>
  </si>
  <si>
    <t>Продукция и услуги сельского хозяйства и охоты</t>
  </si>
  <si>
    <t>ОБЩЕСТВО С ОГРАНИЧЕННОЙ ОТВЕТСТВЕННОСТЬЮ "TOSHKENT RIZQ BARAKA"</t>
  </si>
  <si>
    <t>Прямые закупки</t>
  </si>
  <si>
    <t>№17</t>
  </si>
  <si>
    <t>"AGRO SAVDO XOLDING" MAS`ULIYATI CHEKLANGAN JAMIYAT</t>
  </si>
  <si>
    <t>№ 22-001-62420</t>
  </si>
  <si>
    <t>№ 31-1017</t>
  </si>
  <si>
    <t>Электроэнергия, газ, пар и кондиционирование воздуха</t>
  </si>
  <si>
    <t>Тошкент ХЭТК АЖ</t>
  </si>
  <si>
    <t>№ 78</t>
  </si>
  <si>
    <t>№26/178</t>
  </si>
  <si>
    <t>ГОСУДАРСТВЕННОЕ УНИТАРНОЕ ПРЕДПРИЯТИЕ "O’ZBEKISTON ILMIY-SINOV VA SIFAT NAZORATI MARKAZI "</t>
  </si>
  <si>
    <t>№26/177</t>
  </si>
  <si>
    <t>№26/176</t>
  </si>
  <si>
    <t>№7/03 ПШ</t>
  </si>
  <si>
    <t>ОБЩЕСТВО С ОГРАНИЧЕННОЙ ОТВЕТСТВЕННОСТЬЮ "ASIA METALL BUSINESS"</t>
  </si>
  <si>
    <t>№07/2022</t>
  </si>
  <si>
    <t>Услуги вспомогательные, связанные с услугами финансового посредничества и страхования</t>
  </si>
  <si>
    <t>"ASR-XXI" MAS`ULIYATI CHEKLANGAN JAMIYAT</t>
  </si>
  <si>
    <t>ЗРУ-684, 61-статья</t>
  </si>
  <si>
    <t>№ 9</t>
  </si>
  <si>
    <t>Услуги издательские</t>
  </si>
  <si>
    <t>"O`ZBEKISTON POCHTASI" AKSIYADORLIK JAMIYATI</t>
  </si>
  <si>
    <t>№ 24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</si>
  <si>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</si>
  <si>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</si>
  <si>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№ FY1-1571</t>
  </si>
  <si>
    <t>Машины и оборудование, не включенные в другие группировки</t>
  </si>
  <si>
    <t>"GAROV-TARAQQIYOT NKM" MAS‘ULIYATI CHEKLANGAN JAMIYATI</t>
  </si>
  <si>
    <t>№3155009</t>
  </si>
  <si>
    <t>Услуги телекоммуникационные</t>
  </si>
  <si>
    <t>"O`ZBEKTELEKOM " AKSIYADORLIK JAMIYATI</t>
  </si>
  <si>
    <t>Услуги по предоставлению мест для временного проживания</t>
  </si>
  <si>
    <t>"SATO HOTEL" MAS‘ULIYATI CHEKLANGAN JAMIYATI</t>
  </si>
  <si>
    <t>№89-1207</t>
  </si>
  <si>
    <t>Вещества химические и продукты химические</t>
  </si>
  <si>
    <t>"OLMALIQ KON-METALLURGIYA KOMBINATI" AKSIYADORLIK JAMIYATI</t>
  </si>
  <si>
    <t>№3/233-2022</t>
  </si>
  <si>
    <t>SANOAT XAVFSIZLIGI</t>
  </si>
  <si>
    <t>Т- 193</t>
  </si>
  <si>
    <t>Услуги в области административного, хозяйственного и прочего вспомогательного обслуживания</t>
  </si>
  <si>
    <t>№34/0080</t>
  </si>
  <si>
    <t>Услуги профессиональные, научные и технические, прочие</t>
  </si>
  <si>
    <t>№ 23/S</t>
  </si>
  <si>
    <t>Услуги по оптовой и розничной торговле и услуги по ремонту автотранспортных средств и мотоциклов</t>
  </si>
  <si>
    <t>ОБЩЕСТВО С ОГРАНИЧЕННОЙ ОТВЕТСТВЕННОСТЬЮ "IDEAL SERVICE STAFF"</t>
  </si>
  <si>
    <t>№ 22-103-55280</t>
  </si>
  <si>
    <t>№ 34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</si>
  <si>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</si>
  <si>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</si>
  <si>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№ 10</t>
  </si>
  <si>
    <t>№ 1</t>
  </si>
  <si>
    <t>WHEAT EXPORTS-INVEST</t>
  </si>
  <si>
    <t>№ 12/01</t>
  </si>
  <si>
    <t>ТОО LES Group</t>
  </si>
  <si>
    <t>№ 2</t>
  </si>
  <si>
    <t>№ 5</t>
  </si>
  <si>
    <t>Услуги библиотек, архивов, музеев и прочие услуги в области культуры</t>
  </si>
  <si>
    <t>Янгийўл туман шахсий таркиб &amp;#1203;ужжатлари давлат архиви</t>
  </si>
  <si>
    <t>№ 3053-2022/IJRO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</si>
  <si>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</si>
  <si>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ООО UNICON-SOFT</t>
  </si>
  <si>
    <t>УЧРЕЖДЕНИЕ "TOSHKENT VILOYATI YANGIYO`L SHAHAR SANITARIYA-EPIDEMIOLOGIK OSOYISHTALIK VA JAMOAT SALOMATLIGI BO`LIMI"</t>
  </si>
  <si>
    <t>№ 09-14/005800015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</si>
  <si>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</si>
  <si>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ЎЗАГРОСУГУРТА АКСИЯДОРЛИК ЖАМИЯТИ ТОШКЕНТ ВИЛОЯТИ ФИЛИАЛИ</t>
  </si>
  <si>
    <t>№ Ю-8</t>
  </si>
  <si>
    <t>Услуги по сбору, обработке и удалению отходов; услуги по утилизации отходов</t>
  </si>
  <si>
    <t>Тошкент вилояти "Тоза худуд" Янгийул филиали</t>
  </si>
  <si>
    <t>№32</t>
  </si>
  <si>
    <t>Кокс и нефтепродукты</t>
  </si>
  <si>
    <t>OOO Chirciq GTS</t>
  </si>
  <si>
    <t>Услуги по обслуживанию зданий и территорий</t>
  </si>
  <si>
    <t>ХЖАЛИК ХИСОБИДАГИ ДЕЗИНФЕКЦИЯ СТАНЦИЯСИ</t>
  </si>
  <si>
    <t>№ 2022-1ТС</t>
  </si>
  <si>
    <t>VETERINARIYA DORI VOSITALARI OZUQABOP QO'SHIMCHALAR SIFATI VA MUOMALASI NAZORATI BO'YICHA DAVLAT ILMIY MARKAZI</t>
  </si>
  <si>
    <t>127</t>
  </si>
  <si>
    <t>183900.1.1</t>
  </si>
  <si>
    <t>01.04.2022</t>
  </si>
  <si>
    <t>Уголок металлический</t>
  </si>
  <si>
    <t>128</t>
  </si>
  <si>
    <t>185106.1.1</t>
  </si>
  <si>
    <t>ОБЩЕСТВО С ОГРАНИЧЕННОЙ ОТВЕТСТВЕННОСТЬЮ "VERITAS"</t>
  </si>
  <si>
    <t>302909638</t>
  </si>
  <si>
    <t>Услуга по оценке</t>
  </si>
  <si>
    <t>129</t>
  </si>
  <si>
    <t>191427.1.1</t>
  </si>
  <si>
    <t>06.04.2022</t>
  </si>
  <si>
    <t>Триммер</t>
  </si>
  <si>
    <t>130</t>
  </si>
  <si>
    <t>191586.1.1</t>
  </si>
  <si>
    <t>ООО "The Real Business Alliance"</t>
  </si>
  <si>
    <t>305023164</t>
  </si>
  <si>
    <t>Электрод</t>
  </si>
  <si>
    <t>131</t>
  </si>
  <si>
    <t>191588.1.1</t>
  </si>
  <si>
    <t>132</t>
  </si>
  <si>
    <t>191713.1.1</t>
  </si>
  <si>
    <t>133</t>
  </si>
  <si>
    <t>193519.1.1</t>
  </si>
  <si>
    <t>07.04.2022</t>
  </si>
  <si>
    <t>Стакан</t>
  </si>
  <si>
    <t>149</t>
  </si>
  <si>
    <t>134</t>
  </si>
  <si>
    <t>194024.1.1</t>
  </si>
  <si>
    <t>ОБЩЕСТВО С ОГРАНИЧЕННОЙ ОТВЕТСТВЕННОСТЬЮ "NEFT-GAZ TRADE ENGINEERING"</t>
  </si>
  <si>
    <t>302964928</t>
  </si>
  <si>
    <t>Проведение профилактических испытаний электрооборудования, силовых проводов и защитного заземления</t>
  </si>
  <si>
    <t>135</t>
  </si>
  <si>
    <t>195888.1.1</t>
  </si>
  <si>
    <t>08.04.2022</t>
  </si>
  <si>
    <t>196479.1.1</t>
  </si>
  <si>
    <t>Видео карта</t>
  </si>
  <si>
    <t>137</t>
  </si>
  <si>
    <t>200635.1.1</t>
  </si>
  <si>
    <t>11.04.2022</t>
  </si>
  <si>
    <t>138</t>
  </si>
  <si>
    <t>200794.1.1</t>
  </si>
  <si>
    <t>139</t>
  </si>
  <si>
    <t>200797.1.1</t>
  </si>
  <si>
    <t>140</t>
  </si>
  <si>
    <t>203350.1.1</t>
  </si>
  <si>
    <t>13.04.2022</t>
  </si>
  <si>
    <t>141</t>
  </si>
  <si>
    <t>204048.1.1</t>
  </si>
  <si>
    <t>142</t>
  </si>
  <si>
    <t>206422.1.1</t>
  </si>
  <si>
    <t>14.04.2022</t>
  </si>
  <si>
    <t>Валик</t>
  </si>
  <si>
    <t>143</t>
  </si>
  <si>
    <t>206429.1.1</t>
  </si>
  <si>
    <t>Кисти малярные</t>
  </si>
  <si>
    <t>144</t>
  </si>
  <si>
    <t>207784.1.1</t>
  </si>
  <si>
    <t>15.04.2022</t>
  </si>
  <si>
    <t>СП "SVETNOY BULVAR"</t>
  </si>
  <si>
    <t>308313592</t>
  </si>
  <si>
    <t>Адаптер</t>
  </si>
  <si>
    <t>145</t>
  </si>
  <si>
    <t>207788.1.1</t>
  </si>
  <si>
    <t>Вентиль</t>
  </si>
  <si>
    <t>146</t>
  </si>
  <si>
    <t>207793.1.1</t>
  </si>
  <si>
    <t>147</t>
  </si>
  <si>
    <t>207796.1.1</t>
  </si>
  <si>
    <t>Заглушка</t>
  </si>
  <si>
    <t>148</t>
  </si>
  <si>
    <t>207800.1.1</t>
  </si>
  <si>
    <t>207802.1.1</t>
  </si>
  <si>
    <t>Крестовина</t>
  </si>
  <si>
    <t>150</t>
  </si>
  <si>
    <t>207927.1.1</t>
  </si>
  <si>
    <t>Труба</t>
  </si>
  <si>
    <t>151</t>
  </si>
  <si>
    <t>207930.1.1</t>
  </si>
  <si>
    <t>207988.1.1</t>
  </si>
  <si>
    <t>Трайник ПВХ</t>
  </si>
  <si>
    <t>153</t>
  </si>
  <si>
    <t>208602.1.1</t>
  </si>
  <si>
    <t>Отводы (колено)</t>
  </si>
  <si>
    <t>154</t>
  </si>
  <si>
    <t>209201.1.1</t>
  </si>
  <si>
    <t>16.04.2022</t>
  </si>
  <si>
    <t>Муфта</t>
  </si>
  <si>
    <t>155</t>
  </si>
  <si>
    <t>209510.1.1</t>
  </si>
  <si>
    <t>156</t>
  </si>
  <si>
    <t>209505.1.1</t>
  </si>
  <si>
    <t>Насадка для фонтана</t>
  </si>
  <si>
    <t>Фермент</t>
  </si>
  <si>
    <t>214944.1.1</t>
  </si>
  <si>
    <t>20.04.2022</t>
  </si>
  <si>
    <t>ООО SHARQ AVTO TAMIR</t>
  </si>
  <si>
    <t>307863360</t>
  </si>
  <si>
    <t>Селхоз шина 900 Pe16</t>
  </si>
  <si>
    <t>223383.1.1</t>
  </si>
  <si>
    <t>24.04.2022</t>
  </si>
  <si>
    <t>227918.1.1</t>
  </si>
  <si>
    <t>28.04.2022</t>
  </si>
  <si>
    <t>Фильтр топливный</t>
  </si>
  <si>
    <t>227917.1.1</t>
  </si>
  <si>
    <t>Фильтр масляный</t>
  </si>
  <si>
    <t>227916.1.1</t>
  </si>
  <si>
    <t>Фильтр воздушный</t>
  </si>
  <si>
    <t>227915.1.1</t>
  </si>
  <si>
    <t>Моторное масло</t>
  </si>
  <si>
    <t>227914.1.1</t>
  </si>
  <si>
    <t>Свеча</t>
  </si>
  <si>
    <t>234333.1.1</t>
  </si>
  <si>
    <t>30.04.2022</t>
  </si>
  <si>
    <t>Мышка</t>
  </si>
  <si>
    <t>234336.1.1</t>
  </si>
  <si>
    <t>Клавиатура</t>
  </si>
  <si>
    <t>236494.1.1</t>
  </si>
  <si>
    <t>03.05.2022</t>
  </si>
  <si>
    <t>Колодки передние</t>
  </si>
  <si>
    <t>236490.1.1</t>
  </si>
  <si>
    <t>Свеча провода</t>
  </si>
  <si>
    <t>252779.1.1</t>
  </si>
  <si>
    <t>13.05.2022</t>
  </si>
  <si>
    <t>256647.1.1</t>
  </si>
  <si>
    <t>15.05.2022</t>
  </si>
  <si>
    <t>ООО "Spektr Trade"</t>
  </si>
  <si>
    <t>306832090</t>
  </si>
  <si>
    <t>256652.1.1</t>
  </si>
  <si>
    <t>263512.1.1</t>
  </si>
  <si>
    <t>19.05.2022</t>
  </si>
  <si>
    <t>Шлакоблок</t>
  </si>
  <si>
    <t>263574.1.1</t>
  </si>
  <si>
    <t>Прибор</t>
  </si>
  <si>
    <t>263529.1.1</t>
  </si>
  <si>
    <t>263538.1.1</t>
  </si>
  <si>
    <t>20.05.2022</t>
  </si>
  <si>
    <t>270149.1.1</t>
  </si>
  <si>
    <t>23.05.2022</t>
  </si>
  <si>
    <t>273116.1.1</t>
  </si>
  <si>
    <t>25.05.2022</t>
  </si>
  <si>
    <t>274143.1.1</t>
  </si>
  <si>
    <t>26.05.2022</t>
  </si>
  <si>
    <t>Провод изолирования</t>
  </si>
  <si>
    <t>273841.1.1</t>
  </si>
  <si>
    <t>275991.1.1</t>
  </si>
  <si>
    <t>27.05.2022</t>
  </si>
  <si>
    <t>275994.1.1</t>
  </si>
  <si>
    <t>281866.1.1</t>
  </si>
  <si>
    <t>30.05.2022</t>
  </si>
  <si>
    <t>Нить шпагат</t>
  </si>
  <si>
    <t>Чековая лента</t>
  </si>
  <si>
    <t>шт</t>
  </si>
  <si>
    <t>Кассовая книга самокопирующаяся</t>
  </si>
  <si>
    <t>292649.1.1</t>
  </si>
  <si>
    <t>05.06.2022</t>
  </si>
  <si>
    <t>FORTE MERCATO MCHJ</t>
  </si>
  <si>
    <t>309484412</t>
  </si>
  <si>
    <t>Диэлектрический резиновый коврик</t>
  </si>
  <si>
    <t>292658.1.1</t>
  </si>
  <si>
    <t>06.06.2022</t>
  </si>
  <si>
    <t>Огнетушитель</t>
  </si>
  <si>
    <t>292639.1.1</t>
  </si>
  <si>
    <t>Сигнальное устройство</t>
  </si>
  <si>
    <t>292619.1.1</t>
  </si>
  <si>
    <t>292609.1.1</t>
  </si>
  <si>
    <t>292582.1.1</t>
  </si>
  <si>
    <t>292682.1.1</t>
  </si>
  <si>
    <t>Провод</t>
  </si>
  <si>
    <t>301999.1.1</t>
  </si>
  <si>
    <t>10.06.2022</t>
  </si>
  <si>
    <t>НОУ PROFACADEMY</t>
  </si>
  <si>
    <t>304977427</t>
  </si>
  <si>
    <t>Обучение</t>
  </si>
  <si>
    <t>единица</t>
  </si>
  <si>
    <t>303911.1.1</t>
  </si>
  <si>
    <t>11.06.2022</t>
  </si>
  <si>
    <t>ЧП "HIGH POWER TRADE"</t>
  </si>
  <si>
    <t>303499849</t>
  </si>
  <si>
    <t>Сальниковая набивка</t>
  </si>
  <si>
    <t>18.3</t>
  </si>
  <si>
    <t>303916.1.1</t>
  </si>
  <si>
    <t>24.2</t>
  </si>
  <si>
    <t>305917.1.1</t>
  </si>
  <si>
    <t>12.06.2022</t>
  </si>
  <si>
    <t>«FAST MOVEMENT GROUP» mas’uliyati cheklangan jamiyati</t>
  </si>
  <si>
    <t>306546099</t>
  </si>
  <si>
    <t>305923.1.1</t>
  </si>
  <si>
    <t>305929.1.1</t>
  </si>
  <si>
    <t>306053.1.1</t>
  </si>
  <si>
    <t>306921.1.1</t>
  </si>
  <si>
    <t>13.06.2022</t>
  </si>
  <si>
    <t>41.25</t>
  </si>
  <si>
    <t>303864.1.1</t>
  </si>
  <si>
    <t>Ремень</t>
  </si>
  <si>
    <t>303861.1.1</t>
  </si>
  <si>
    <t>303851.1.1</t>
  </si>
  <si>
    <t>303850.1.1</t>
  </si>
  <si>
    <t>303846.1.1</t>
  </si>
  <si>
    <t>306376.1.1</t>
  </si>
  <si>
    <t>14.06.2022</t>
  </si>
  <si>
    <t>Масло</t>
  </si>
  <si>
    <t>306380.1.1</t>
  </si>
  <si>
    <t>Литол</t>
  </si>
  <si>
    <t>303922.1.1</t>
  </si>
  <si>
    <t>310094.1.1</t>
  </si>
  <si>
    <t>15.06.2022</t>
  </si>
  <si>
    <t>25.55</t>
  </si>
  <si>
    <t>310110.1.1</t>
  </si>
  <si>
    <t>76.7</t>
  </si>
  <si>
    <t>310064.1.1</t>
  </si>
  <si>
    <t>ASIAN TRUST MCHJ</t>
  </si>
  <si>
    <t>306285116</t>
  </si>
  <si>
    <t>Набор ключей комбинированных</t>
  </si>
  <si>
    <t>310067.1.1</t>
  </si>
  <si>
    <t>310069.1.1</t>
  </si>
  <si>
    <t>Изолента</t>
  </si>
  <si>
    <t>рул</t>
  </si>
  <si>
    <t>310116.1.1</t>
  </si>
  <si>
    <t>85.1</t>
  </si>
  <si>
    <t>310052.1.1</t>
  </si>
  <si>
    <t>ФУМ-лента</t>
  </si>
  <si>
    <t>310442.1.1</t>
  </si>
  <si>
    <t>16.06.2022</t>
  </si>
  <si>
    <t>312411.1.1</t>
  </si>
  <si>
    <t>305350961</t>
  </si>
  <si>
    <t>Кислород технический</t>
  </si>
  <si>
    <t>310534.1.1</t>
  </si>
  <si>
    <t>Тестер сети</t>
  </si>
  <si>
    <t>313763.1.1</t>
  </si>
  <si>
    <t>17.06.2022</t>
  </si>
  <si>
    <t>Масло моторное</t>
  </si>
  <si>
    <t>л</t>
  </si>
  <si>
    <t>314042.1.1</t>
  </si>
  <si>
    <t>39.15</t>
  </si>
  <si>
    <t>313764.1.1</t>
  </si>
  <si>
    <t>21.15</t>
  </si>
  <si>
    <t>315089.1.1</t>
  </si>
  <si>
    <t>18.06.2022</t>
  </si>
  <si>
    <t>Болт с шестигранной головкой</t>
  </si>
  <si>
    <t>315104.1.1</t>
  </si>
  <si>
    <t>317477.1.1</t>
  </si>
  <si>
    <t>PARVIZ AND PARVINA TRADE XK</t>
  </si>
  <si>
    <t>309276171</t>
  </si>
  <si>
    <t>Кран шаровой</t>
  </si>
  <si>
    <t>317484.1.1</t>
  </si>
  <si>
    <t>319429.1.1</t>
  </si>
  <si>
    <t>19.06.2022</t>
  </si>
  <si>
    <t>GLOBAL TEXNO TREYD MCHJ</t>
  </si>
  <si>
    <t>309306434</t>
  </si>
  <si>
    <t>Кулер для питьевой воды</t>
  </si>
  <si>
    <t>319433.1.1</t>
  </si>
  <si>
    <t>20.06.2022</t>
  </si>
  <si>
    <t>Водонагреватель электрический</t>
  </si>
  <si>
    <t>319434.1.1</t>
  </si>
  <si>
    <t>Электрочайники бытовые</t>
  </si>
  <si>
    <t>319437.1.1</t>
  </si>
  <si>
    <t>Печь микроволновая</t>
  </si>
  <si>
    <t>316166.1.1</t>
  </si>
  <si>
    <t>Набивка сальниковая</t>
  </si>
  <si>
    <t>19.3</t>
  </si>
  <si>
    <t>316167.1.1</t>
  </si>
  <si>
    <t>17.5</t>
  </si>
  <si>
    <t>316172.1.1</t>
  </si>
  <si>
    <t>322327.1.1</t>
  </si>
  <si>
    <t>22.06.2022</t>
  </si>
  <si>
    <t>322039.1.1</t>
  </si>
  <si>
    <t>Резак пропановый</t>
  </si>
  <si>
    <t>323755.1.1</t>
  </si>
  <si>
    <t>23.06.2022</t>
  </si>
  <si>
    <t>324871.1.1</t>
  </si>
  <si>
    <t>ЧП "Vertex Develop Group"</t>
  </si>
  <si>
    <t>304548041</t>
  </si>
  <si>
    <t>Манжета резиновая</t>
  </si>
  <si>
    <t>324874.1.1</t>
  </si>
  <si>
    <t>324880.1.1</t>
  </si>
  <si>
    <t>324888.1.1</t>
  </si>
  <si>
    <t>324893.1.1</t>
  </si>
  <si>
    <t>Асбошнур</t>
  </si>
  <si>
    <t>325594.1.1</t>
  </si>
  <si>
    <t>24.06.2022</t>
  </si>
  <si>
    <t>51.35</t>
  </si>
  <si>
    <t>333297.1.1</t>
  </si>
  <si>
    <t>29.06.2022</t>
  </si>
  <si>
    <t>усл. ед</t>
  </si>
  <si>
    <t>87431.1.1</t>
  </si>
  <si>
    <t>ЧП "ZAYNABEGIM TREND"</t>
  </si>
  <si>
    <t>307541983</t>
  </si>
  <si>
    <t>88334.1.1</t>
  </si>
  <si>
    <t>88333.1.1</t>
  </si>
  <si>
    <t>88335.1.1</t>
  </si>
  <si>
    <t>114985.1.1</t>
  </si>
  <si>
    <t>Папка</t>
  </si>
  <si>
    <t>Резинка</t>
  </si>
  <si>
    <t>Степлер</t>
  </si>
  <si>
    <t>Скотч</t>
  </si>
  <si>
    <t>Скобы</t>
  </si>
  <si>
    <t>Зажим для бумаги</t>
  </si>
  <si>
    <t>Зажим пружинный</t>
  </si>
  <si>
    <t>Обложка</t>
  </si>
  <si>
    <t>Нож канцелярский</t>
  </si>
  <si>
    <t>Мастика</t>
  </si>
  <si>
    <t>136200.1.1</t>
  </si>
  <si>
    <t>NODIR NEW LINE MCHJ</t>
  </si>
  <si>
    <t>306988063</t>
  </si>
  <si>
    <t>138819.1.1</t>
  </si>
  <si>
    <t>ООО PSS GOOD TRADE</t>
  </si>
  <si>
    <t>308385250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</si>
  <si>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</si>
  <si>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</si>
  <si>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</si>
  <si>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</si>
  <si>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</si>
  <si>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</si>
  <si>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</si>
  <si>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</si>
  <si>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</si>
  <si>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</si>
  <si>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126</t>
  </si>
  <si>
    <t xml:space="preserve">за  1 полугодие 2022 год  </t>
  </si>
  <si>
    <t>за 1 полугодие 2022 год</t>
  </si>
  <si>
    <t>204519.1.1</t>
  </si>
  <si>
    <t>MCHJ ORIENT AUDIT GROUP AK</t>
  </si>
  <si>
    <t>204679239</t>
  </si>
  <si>
    <t xml:space="preserve">за  1 полугодие 2022 год </t>
  </si>
  <si>
    <t>№ 101</t>
  </si>
  <si>
    <t>№ 48/04-22</t>
  </si>
  <si>
    <t>Узбекистон Республикаси Курилиш вазирлиги хузуридаги Шахарсозлик хужжатлари экспертизаси ДУК</t>
  </si>
  <si>
    <t>№ 09-М11/0581100000016</t>
  </si>
  <si>
    <t>АКЦИОНЕРНОЕ ОБЩЕСТВО "O`ZAGROSUG`URTA"</t>
  </si>
  <si>
    <t>№ 27 к</t>
  </si>
  <si>
    <t>Ўзбекистон Республикаси Курилиш вазирлиги хузуридаги Тошкент вилоят Курилиш худудий назорат инспекцияси</t>
  </si>
  <si>
    <t>№18/04</t>
  </si>
  <si>
    <t>№ 26к</t>
  </si>
  <si>
    <t>№678</t>
  </si>
  <si>
    <t>Служба санитарно-эпидемиологического благополучия и общественного здоровья Республики Узбекистан</t>
  </si>
  <si>
    <t>№ 678</t>
  </si>
  <si>
    <t>№юрс-325</t>
  </si>
  <si>
    <t>ОБЩЕСТВО С ОГРАНИЧЕННОЙ ОТВЕТСТВЕННОСТЬЮ "BIZNES-DAILY MEDIA"</t>
  </si>
  <si>
    <t>№5</t>
  </si>
  <si>
    <t>Услуги юридические и бухгалтерские</t>
  </si>
  <si>
    <t>"VAKIF" АДВОКАТЛИК ФИРМАСИ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</si>
  <si>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</si>
  <si>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Управление по чрезвычайным ситуациям Ташкентской области</t>
  </si>
  <si>
    <t>№33к</t>
  </si>
  <si>
    <t>№535</t>
  </si>
  <si>
    <t>"SBS-INFOSOFT" MAS`ULIYATI CHEKLANGAN JAMIYAT</t>
  </si>
  <si>
    <t>47/05-22</t>
  </si>
  <si>
    <t>№7</t>
  </si>
  <si>
    <t>"BEKOBODSEMENT" AKSIYADORLIK JAMIYATI</t>
  </si>
  <si>
    <t>№3/06ПШ</t>
  </si>
  <si>
    <t>10977-2022/ЕХАТ</t>
  </si>
  <si>
    <t>Оборудование компьютерное, электронное и оптическое</t>
  </si>
  <si>
    <t>№20-Т</t>
  </si>
  <si>
    <t>Услуги по обеспечению безопасности и проведению расследований</t>
  </si>
  <si>
    <t>"KORNELIYA" MAS`ULIYATI CHEKLANGAN JAMIYATI</t>
  </si>
  <si>
    <t>203799.1.1</t>
  </si>
  <si>
    <t>18.04.2022</t>
  </si>
  <si>
    <t>269948.1.1</t>
  </si>
  <si>
    <t>31.05.2022</t>
  </si>
  <si>
    <t>Общество с ограниченной ответственностью "Standard Sales and Services"</t>
  </si>
  <si>
    <t>308162251</t>
  </si>
  <si>
    <t>Пломба</t>
  </si>
  <si>
    <t>274116.1.1</t>
  </si>
  <si>
    <t>01.06.2022</t>
  </si>
  <si>
    <t>18.05.2022</t>
  </si>
  <si>
    <t>Портландцемент с мин.добавками ПЦ 400 Д 20, (предназначен для тарир в полипропиленовые меш по 50 кг) АО "Бекабадцемент"</t>
  </si>
  <si>
    <t>"STM COLOR" M.Ch.J.</t>
  </si>
  <si>
    <t>301474715</t>
  </si>
  <si>
    <t>Эмаль ПФ 115 ООО STM Color</t>
  </si>
  <si>
    <t>24.05.2022</t>
  </si>
  <si>
    <t>"ASR KIMYO INVEST" mas uliyati cheklangan jamiyati</t>
  </si>
  <si>
    <t>301723412</t>
  </si>
  <si>
    <t>Каустическая сода чешуйчатая 98% ООО "ASR KIMYO INVEST"</t>
  </si>
  <si>
    <t>26.04.2022</t>
  </si>
  <si>
    <t>ООО ORIENT OIL</t>
  </si>
  <si>
    <t>305665442</t>
  </si>
  <si>
    <t>Дизельное топливо 3,III AK-315 ООО "ORIENT OIL"</t>
  </si>
  <si>
    <t>эмал</t>
  </si>
  <si>
    <t>каус</t>
  </si>
  <si>
    <t>за   1 полугодие 2022 года</t>
  </si>
  <si>
    <t xml:space="preserve">за  1 полугодие 2022 года </t>
  </si>
  <si>
    <t>"NUKUS MED TEX" MChJ QK</t>
  </si>
  <si>
    <t>303487658</t>
  </si>
  <si>
    <t>04.04.2022</t>
  </si>
  <si>
    <t>05.04.2022</t>
  </si>
  <si>
    <t>"KOLORPAK" MCHJ</t>
  </si>
  <si>
    <t>205353003</t>
  </si>
  <si>
    <t>SHOXRUD  OAJ</t>
  </si>
  <si>
    <t>200851914</t>
  </si>
  <si>
    <t>ООО SAXOVAT BROYLER</t>
  </si>
  <si>
    <t>303174865</t>
  </si>
  <si>
    <t>12.04.2022</t>
  </si>
  <si>
    <t>SAYYORA PARI fermer xo`jaligi</t>
  </si>
  <si>
    <t>302612534</t>
  </si>
  <si>
    <t>ХК "CLEAN CHEMICALS"</t>
  </si>
  <si>
    <t>303088386</t>
  </si>
  <si>
    <t>АЖ SHARQ</t>
  </si>
  <si>
    <t>201051699</t>
  </si>
  <si>
    <t>19.04.2022</t>
  </si>
  <si>
    <t>ООО PHARMACOM MEDICINE</t>
  </si>
  <si>
    <t>304443008</t>
  </si>
  <si>
    <t>UZKABEL AJ QK</t>
  </si>
  <si>
    <t>200542182</t>
  </si>
  <si>
    <t>Талимаржон иссиклик электр станцияси АЖ</t>
  </si>
  <si>
    <t>201284979</t>
  </si>
  <si>
    <t>FARM FORMAT MCHJ</t>
  </si>
  <si>
    <t>305006446</t>
  </si>
  <si>
    <t>21.04.2022</t>
  </si>
  <si>
    <t>"OZBEKISTON" NASHRIYOT MATBAA IJODIY UYI" MCHJ</t>
  </si>
  <si>
    <t>205188294</t>
  </si>
  <si>
    <t>ООО MED INVEST</t>
  </si>
  <si>
    <t>303401147</t>
  </si>
  <si>
    <t>22.04.2022</t>
  </si>
  <si>
    <t>ООО LEADER MILK PRODUCTION</t>
  </si>
  <si>
    <t>303774110</t>
  </si>
  <si>
    <t>"UZBEKISTAN GTL" mas`uliyati cheklangan jamiyati</t>
  </si>
  <si>
    <t>207041936</t>
  </si>
  <si>
    <t>"TEZKOR-MATBAA" MCHJ</t>
  </si>
  <si>
    <t>300889966</t>
  </si>
  <si>
    <t>25.04.2022</t>
  </si>
  <si>
    <t>27.04.2022</t>
  </si>
  <si>
    <t xml:space="preserve">YANGIYUL POLIGRAPH SERVICE  MCHJ </t>
  </si>
  <si>
    <t>200470305</t>
  </si>
  <si>
    <t>"GULNIGOR SHIFOMED" xususiy korxonasi</t>
  </si>
  <si>
    <t>302573948</t>
  </si>
  <si>
    <t>29.04.2022</t>
  </si>
  <si>
    <t>Masuliyati cheklangan jamiyat shaklidagi "ELSUN-SHAROB" qoshma korxonasi</t>
  </si>
  <si>
    <t>203025862</t>
  </si>
  <si>
    <t>ФХ "MUXTORXO`JA NABIRALARI"</t>
  </si>
  <si>
    <t>304867943</t>
  </si>
  <si>
    <t>05.05.2022</t>
  </si>
  <si>
    <t>06.05.2022</t>
  </si>
  <si>
    <t>MChJ "FARRUKH CLEAN TECHNOLOGYS"</t>
  </si>
  <si>
    <t>304175150</t>
  </si>
  <si>
    <t>DENDROBIUM COSMETICS МЧЖ</t>
  </si>
  <si>
    <t>303847952</t>
  </si>
  <si>
    <t>ООО MACRO WHOLESALE TRADING</t>
  </si>
  <si>
    <t>306645244</t>
  </si>
  <si>
    <t>OOO"AMEDOFF"</t>
  </si>
  <si>
    <t>305105971</t>
  </si>
  <si>
    <t>07.05.2022</t>
  </si>
  <si>
    <t>ООО MEDFLORA</t>
  </si>
  <si>
    <t>305099252</t>
  </si>
  <si>
    <t>10.05.2022</t>
  </si>
  <si>
    <t>Akademik M.Mirzayev nomidagi bog'dorchilik uzum va vin ilmiy-tadqiqot instituti Qibray Sharob ilmiy-eksperemental kor. MChJ</t>
  </si>
  <si>
    <t>200605435</t>
  </si>
  <si>
    <t>11.05.2022</t>
  </si>
  <si>
    <t>"AL-AZIZ AVITSENNA" mas`uliyati cheklangan jamiyati</t>
  </si>
  <si>
    <t>303058558</t>
  </si>
  <si>
    <t>НПО Картография</t>
  </si>
  <si>
    <t>200523364</t>
  </si>
  <si>
    <t>12.05.2022</t>
  </si>
  <si>
    <t>YUMA BIO MCHJ</t>
  </si>
  <si>
    <t>305409807</t>
  </si>
  <si>
    <t>16.05.2022</t>
  </si>
  <si>
    <t>MChJ  "LOTOS  GOLD" QK</t>
  </si>
  <si>
    <t>207134241</t>
  </si>
  <si>
    <t>ООО DIL GIYO BARAKA</t>
  </si>
  <si>
    <t>307518994</t>
  </si>
  <si>
    <t>"AVISENNA" mas`uliyati cheklangan jamiyati</t>
  </si>
  <si>
    <t>203682885</t>
  </si>
  <si>
    <t>17.05.2022</t>
  </si>
  <si>
    <t>"BADEX LIFE" Mas'uliyati cheklangan jamiyat</t>
  </si>
  <si>
    <t>302431094</t>
  </si>
  <si>
    <t>ALFA PRINT СП ООО</t>
  </si>
  <si>
    <t>203314487</t>
  </si>
  <si>
    <t>Масъулияти чекланган жамият шаклидаги "DOZ TUR LTD" кушма корхонаси</t>
  </si>
  <si>
    <t>202159862</t>
  </si>
  <si>
    <t>"MERRYMED FARM" MChJ</t>
  </si>
  <si>
    <t>207057504</t>
  </si>
  <si>
    <t>Маъсулияти чекланган жамият шаклидаги "KARVON" кушма корхонаси</t>
  </si>
  <si>
    <t>202567735</t>
  </si>
  <si>
    <t>ООО LILIES PARFUME</t>
  </si>
  <si>
    <t>305385016</t>
  </si>
  <si>
    <t>АО "Кувасайцемент"</t>
  </si>
  <si>
    <t>200124805</t>
  </si>
  <si>
    <t>TANDEM PHARM MCHJ</t>
  </si>
  <si>
    <t>304762465</t>
  </si>
  <si>
    <t>ОАЖ FOTON</t>
  </si>
  <si>
    <t>201051785</t>
  </si>
  <si>
    <t>02.06.2022</t>
  </si>
  <si>
    <t>ООО UZCARLSBERG</t>
  </si>
  <si>
    <t>205768087</t>
  </si>
  <si>
    <t>ООО EURO-ASIA DIZAYN</t>
  </si>
  <si>
    <t>306040064</t>
  </si>
  <si>
    <t>03.06.2022</t>
  </si>
  <si>
    <t>07.06.2022</t>
  </si>
  <si>
    <t>LOMAN STAR   MCHJ  X/K</t>
  </si>
  <si>
    <t>300377069</t>
  </si>
  <si>
    <t>08.06.2022</t>
  </si>
  <si>
    <t>JIZZAX DORI - DARMON MCHJ</t>
  </si>
  <si>
    <t>200344484</t>
  </si>
  <si>
    <t>09.06.2022</t>
  </si>
  <si>
    <t>Центральная база горючего МОРУ</t>
  </si>
  <si>
    <t>202328153</t>
  </si>
  <si>
    <t>PLUS LUX OIL MCHJ</t>
  </si>
  <si>
    <t>207135984</t>
  </si>
  <si>
    <t xml:space="preserve">Спирт этиловый ректификованный пищевой Альфа 96.3 % «тип сделка Форвард»   АО BIOKIMYO </t>
  </si>
  <si>
    <t xml:space="preserve">ООО RADIKS  </t>
  </si>
  <si>
    <t>203714417</t>
  </si>
  <si>
    <t>ЧП SKY PRINT</t>
  </si>
  <si>
    <t>305521258</t>
  </si>
  <si>
    <t>TOSHKENT ISSIQLIK  ELEKTR STANSIYASI  УК</t>
  </si>
  <si>
    <t>200605388</t>
  </si>
  <si>
    <t>MCHJ shaklidagi "NEOGALENPHARM" xorijiy korxonasi</t>
  </si>
  <si>
    <t>204270091</t>
  </si>
  <si>
    <t>21.06.2022</t>
  </si>
  <si>
    <t>"KANTEKS INVEST" mas`uliyati cheklangan jamiyati</t>
  </si>
  <si>
    <t>304575982</t>
  </si>
  <si>
    <t>MChJ PLASTEKS QK</t>
  </si>
  <si>
    <t>203227928</t>
  </si>
  <si>
    <t>"PRINTXPRESS" mas`uliyati cheklangan jamiyati</t>
  </si>
  <si>
    <t>204070959</t>
  </si>
  <si>
    <t>Спирт этиловый ректификованный технический АО Biokimyo аннул.объем</t>
  </si>
  <si>
    <t>27.06.2022</t>
  </si>
  <si>
    <t>ООО HUSHBUY GRAND</t>
  </si>
  <si>
    <t>308286801</t>
  </si>
  <si>
    <t>"ODIL PARER" masuliyati cheklangan jamiyati</t>
  </si>
  <si>
    <t>302686363</t>
  </si>
  <si>
    <t>МЧЖ шаклидаги GULISTON MED TEXNIKA КК</t>
  </si>
  <si>
    <t>207079279</t>
  </si>
  <si>
    <t>"PROMXIM IMPEX" masuliyati cheklangan jamiyati</t>
  </si>
  <si>
    <t>205010216</t>
  </si>
  <si>
    <t>28.06.2022</t>
  </si>
  <si>
    <t>СП NURJAXON FAMILY</t>
  </si>
  <si>
    <t>308102071</t>
  </si>
  <si>
    <t>Ozbekiston Respublikasi Iqtisodiyot vazirligi mamuriy binosidan foydalanish boshqarmasi</t>
  </si>
  <si>
    <t>201836883</t>
  </si>
  <si>
    <t>"TANAMOS PRODUCTIONS" mas`uliyati cheklangan jamiyati</t>
  </si>
  <si>
    <t>302605462</t>
  </si>
  <si>
    <t>30.06.2022</t>
  </si>
  <si>
    <t>Войсковая часть 10002</t>
  </si>
  <si>
    <t>306358245</t>
  </si>
  <si>
    <t>ООО VIVA UNIVERSAL LINE</t>
  </si>
  <si>
    <t>Кондиционер 18</t>
  </si>
  <si>
    <t>СП ООО SREDAZPODSHIPNIK</t>
  </si>
  <si>
    <t>Подшипник 180212</t>
  </si>
  <si>
    <t>Подшипник 180312</t>
  </si>
  <si>
    <t>Подшипник 180310</t>
  </si>
  <si>
    <t>Подшипник 180610</t>
  </si>
  <si>
    <t>Кондиционер 12</t>
  </si>
  <si>
    <t>Подшипник 180305</t>
  </si>
  <si>
    <t>Подшипник 180607</t>
  </si>
  <si>
    <t>Подшипник 180306</t>
  </si>
  <si>
    <t>Подшипник 180304</t>
  </si>
  <si>
    <t>Подшипник 180308</t>
  </si>
  <si>
    <t>Подшипник 180309</t>
  </si>
  <si>
    <t>Подшипник 180311</t>
  </si>
  <si>
    <t>Подшипник 180313</t>
  </si>
  <si>
    <t>Подшипник 180314</t>
  </si>
  <si>
    <t>Подшипник 60304</t>
  </si>
  <si>
    <t>Подшипник 307</t>
  </si>
  <si>
    <t>Подшипник 407А</t>
  </si>
  <si>
    <t>Подшипник 409А</t>
  </si>
  <si>
    <t>Подшипник 180205</t>
  </si>
  <si>
    <t>Подшипник 180206</t>
  </si>
  <si>
    <t>Подшипник 180207</t>
  </si>
  <si>
    <t>Подшипник 180208</t>
  </si>
  <si>
    <t>Подшипник 180605</t>
  </si>
  <si>
    <t>Подшипник 180609</t>
  </si>
  <si>
    <t>Подшипник 180606</t>
  </si>
  <si>
    <t>Подшипник 180317</t>
  </si>
  <si>
    <t>жгут резиновые д. 12 мм</t>
  </si>
  <si>
    <t xml:space="preserve">4 530 660,00 </t>
  </si>
  <si>
    <t>374 л</t>
  </si>
  <si>
    <t xml:space="preserve">3 141 600,00 </t>
  </si>
  <si>
    <t>Услуги по оценке системы корпоративного управления</t>
  </si>
  <si>
    <t>QIMMATLI QOGOZ.MARKAZ. DEPOZIT</t>
  </si>
  <si>
    <t xml:space="preserve">3 240 000,00 </t>
  </si>
  <si>
    <t xml:space="preserve">276 000,00 </t>
  </si>
  <si>
    <t>Респиратор</t>
  </si>
  <si>
    <t xml:space="preserve">805 000,00 </t>
  </si>
  <si>
    <t>352 л</t>
  </si>
  <si>
    <t xml:space="preserve">2 956 800,00 </t>
  </si>
  <si>
    <t>Программный продукт</t>
  </si>
  <si>
    <t>ООО "NORMA"</t>
  </si>
  <si>
    <t>1 комплект</t>
  </si>
  <si>
    <t xml:space="preserve">6 247 200,00 </t>
  </si>
  <si>
    <t>Diphenhydramine</t>
  </si>
  <si>
    <t>"JURABEK LABORATORIES" СП ООО</t>
  </si>
  <si>
    <t xml:space="preserve">24 900,00 </t>
  </si>
  <si>
    <t>Metamizole sodium</t>
  </si>
  <si>
    <t>15 упак</t>
  </si>
  <si>
    <t xml:space="preserve">104 250,00 </t>
  </si>
  <si>
    <t>Dexamethasone</t>
  </si>
  <si>
    <t xml:space="preserve">77 000,00 </t>
  </si>
  <si>
    <t xml:space="preserve">46 000,00 </t>
  </si>
  <si>
    <t>Comb.drug (Natrii lactas, natrii chloridum, kalii chloridum, calcii chloridum, sorbitolum, magnesium chloridum)</t>
  </si>
  <si>
    <t>2 флак.</t>
  </si>
  <si>
    <t xml:space="preserve">29 980,00 </t>
  </si>
  <si>
    <t>Лечебные лейкопластыри</t>
  </si>
  <si>
    <t>5 шт</t>
  </si>
  <si>
    <t xml:space="preserve">21 495,00 </t>
  </si>
  <si>
    <t xml:space="preserve">149 950,00 </t>
  </si>
  <si>
    <t>Бинты медицинские марлевые стерильные</t>
  </si>
  <si>
    <t>ООО MEDICARE</t>
  </si>
  <si>
    <t>100 шт</t>
  </si>
  <si>
    <t xml:space="preserve">260 000,00 </t>
  </si>
  <si>
    <t>Comb.drug (Diclofenac, methylsalicylate*, oleum Lini*, racementhol*)</t>
  </si>
  <si>
    <t xml:space="preserve">35 980,00 </t>
  </si>
  <si>
    <t>Ketoprofen</t>
  </si>
  <si>
    <t xml:space="preserve">31 200,00 </t>
  </si>
  <si>
    <t>Comb.drug (Chloramphenicol, Methyluracil*)</t>
  </si>
  <si>
    <t>ООО IRWIN</t>
  </si>
  <si>
    <t xml:space="preserve">17 450,00 </t>
  </si>
  <si>
    <t>Comb.drug (Diclofenac, Linseed oil, Methyl salicylate, Menthol)</t>
  </si>
  <si>
    <t>GREAT LUX PHARM MCHJ</t>
  </si>
  <si>
    <t xml:space="preserve">36 600,00 </t>
  </si>
  <si>
    <t>Comb.drug (Ascorbic acid, propolis)</t>
  </si>
  <si>
    <t xml:space="preserve">23 400,00 </t>
  </si>
  <si>
    <t xml:space="preserve">119 000,00 </t>
  </si>
  <si>
    <t xml:space="preserve">96 800,00 </t>
  </si>
  <si>
    <t>Loperamide</t>
  </si>
  <si>
    <t>Tetracycline</t>
  </si>
  <si>
    <t xml:space="preserve">10 500,00 </t>
  </si>
  <si>
    <t>Ciprofloxacin</t>
  </si>
  <si>
    <t xml:space="preserve">64 500,00 </t>
  </si>
  <si>
    <t>Calcium carbonate</t>
  </si>
  <si>
    <t>4 упак</t>
  </si>
  <si>
    <t xml:space="preserve">107 200,00 </t>
  </si>
  <si>
    <t>Pancreatin*</t>
  </si>
  <si>
    <t xml:space="preserve">38 425,00 </t>
  </si>
  <si>
    <t xml:space="preserve">163 500,00 </t>
  </si>
  <si>
    <t>Comb.drug (Papaverine hydrochloridum, bendazol)</t>
  </si>
  <si>
    <t xml:space="preserve">50 250,00 </t>
  </si>
  <si>
    <t>Pentaerithrityl tetranitrate</t>
  </si>
  <si>
    <t xml:space="preserve">55 500,00 </t>
  </si>
  <si>
    <t>Menthol in methylisovalerate*</t>
  </si>
  <si>
    <t xml:space="preserve">35 400,00 </t>
  </si>
  <si>
    <t xml:space="preserve">40 000,00 </t>
  </si>
  <si>
    <t>Bisoprolol</t>
  </si>
  <si>
    <t xml:space="preserve">43 000,00 </t>
  </si>
  <si>
    <t xml:space="preserve">111 500,00 </t>
  </si>
  <si>
    <t>Enalapril</t>
  </si>
  <si>
    <t xml:space="preserve">16 000,00 </t>
  </si>
  <si>
    <t>Шины и покрышки пневматические для автобусов, троллейбусов и грузовых автомобилей новые</t>
  </si>
  <si>
    <t>ЧП AVTOBUNKER</t>
  </si>
  <si>
    <t xml:space="preserve">2 370 000,00 </t>
  </si>
  <si>
    <t xml:space="preserve">3 840 000,00 </t>
  </si>
  <si>
    <t>484 л</t>
  </si>
  <si>
    <t xml:space="preserve">4 065 600,00 </t>
  </si>
  <si>
    <t>Огнезащитная обработка деревянных конструкций чердачных помещений</t>
  </si>
  <si>
    <t>ООО OQQO'RG'ON YONG'IN QALQONI YONG'INGA QARSHI KURASH</t>
  </si>
  <si>
    <t>1102 усл. ед</t>
  </si>
  <si>
    <t xml:space="preserve">2 741 776,00 </t>
  </si>
  <si>
    <t>OMAD ISHONCH YUTUQ MCHJ</t>
  </si>
  <si>
    <t>55 шт</t>
  </si>
  <si>
    <t xml:space="preserve">2 585 000,00 </t>
  </si>
  <si>
    <t>Блок питания</t>
  </si>
  <si>
    <t>ООО NEW TEX ALLIANCE</t>
  </si>
  <si>
    <t>3 шт</t>
  </si>
  <si>
    <t xml:space="preserve">517 500,00 </t>
  </si>
  <si>
    <t>Гильзы кабельные</t>
  </si>
  <si>
    <t>ООО UYCHI MADADKOR SAVDO TA'MINOT</t>
  </si>
  <si>
    <t>30 шт</t>
  </si>
  <si>
    <t xml:space="preserve">598 350,00 </t>
  </si>
  <si>
    <t>ООО HAMKOR S-M-Z KABEL</t>
  </si>
  <si>
    <t xml:space="preserve">423 000,00 </t>
  </si>
  <si>
    <t>Трехполосный автоматический выключатель</t>
  </si>
  <si>
    <t>ООО BUNYODBEK DUNYO CHIROQLARI</t>
  </si>
  <si>
    <t>2 Шт</t>
  </si>
  <si>
    <t xml:space="preserve">774 000,00 </t>
  </si>
  <si>
    <t>5 Шт</t>
  </si>
  <si>
    <t xml:space="preserve">1 945 000,00 </t>
  </si>
  <si>
    <t>Смазка пластичная универсальная</t>
  </si>
  <si>
    <t>ООО PETROL AUTO AND INDUSTRIAL</t>
  </si>
  <si>
    <t>36 кг</t>
  </si>
  <si>
    <t xml:space="preserve">4 752 000,00 </t>
  </si>
  <si>
    <t>Задвижка</t>
  </si>
  <si>
    <t>ООО «NEFTEGAZ UNIVERSAL SERVIS PLYUS»</t>
  </si>
  <si>
    <t xml:space="preserve">850 000,00 </t>
  </si>
  <si>
    <t xml:space="preserve">380 000,00 </t>
  </si>
  <si>
    <t>Барашковый вентиль</t>
  </si>
  <si>
    <t>OLTIBEK SERVIS NUR МЧЖ</t>
  </si>
  <si>
    <t xml:space="preserve">319 200,00 </t>
  </si>
  <si>
    <t>GLOBAL EXPORT STAR 010 MCHJ</t>
  </si>
  <si>
    <t>6 шт</t>
  </si>
  <si>
    <t xml:space="preserve">600 000,00 </t>
  </si>
  <si>
    <t>Услуга по научно технической разработке</t>
  </si>
  <si>
    <t>BAKER STREET 221A MCHJ</t>
  </si>
  <si>
    <t xml:space="preserve">12 500 000,00 </t>
  </si>
  <si>
    <t>Услуги предоставляемые консультантами по корпоративному управлению</t>
  </si>
  <si>
    <t xml:space="preserve">2 070 000,00 </t>
  </si>
  <si>
    <t xml:space="preserve">23 000 000,00 </t>
  </si>
  <si>
    <t xml:space="preserve">908 789,00 </t>
  </si>
  <si>
    <t>ООО ARMTORG</t>
  </si>
  <si>
    <t xml:space="preserve">575 000,00 </t>
  </si>
  <si>
    <t>HUMSAR HSSY GROUP MCHJ</t>
  </si>
  <si>
    <t xml:space="preserve">210 000,00 </t>
  </si>
  <si>
    <t>500008,05 USD</t>
  </si>
  <si>
    <t>2022 йил 1 ярим йиллик давомида</t>
  </si>
  <si>
    <t xml:space="preserve">   Договор 194581 от 07.04.22г.Кефир 396 литр</t>
  </si>
  <si>
    <t xml:space="preserve">   Договор 284944 от 08.05.22г.Кефир 352 литр</t>
  </si>
  <si>
    <t xml:space="preserve">   Договор 349962 от 01.06.22г.Кефир 484 литр</t>
  </si>
  <si>
    <t xml:space="preserve">   Договор 20 от 05.05.22 Пшеница 3 класс 2000 тн</t>
  </si>
  <si>
    <t xml:space="preserve">   Договор 25 от 26.05.22 Пшеница 3-класс 1000 тн</t>
  </si>
  <si>
    <t xml:space="preserve">   Договор 27 от 15.06.22 Пшеница 3-класс 250тн</t>
  </si>
  <si>
    <t xml:space="preserve">   Договор 196479.1.1 от 08.04.22 Видеокарта-1шт</t>
  </si>
  <si>
    <t xml:space="preserve">   Договор 234333.1.1 от 30.04.22 мышь компьютер.-2шт</t>
  </si>
  <si>
    <t xml:space="preserve">   Договор 234336.1.1 от 30.04.22 клавиатура.-1шт</t>
  </si>
  <si>
    <t>FAST MOVEMENT GROUP mas'uliyati cheklangan jamiyati</t>
  </si>
  <si>
    <t xml:space="preserve">   Договор 305917.1.1 от 12.06.22 Круг шлифовочный 350 40 127 63С-2шт (кап ремонт)</t>
  </si>
  <si>
    <t xml:space="preserve">   Договор 305923.1.1 от 12.06.22 Круг абразивный 230*2,5-50шт (кап ремонт)</t>
  </si>
  <si>
    <t xml:space="preserve">   Договор 306053.1.1 от 12.06.22 Круг абразивный круг-30шт (кап ремонт)</t>
  </si>
  <si>
    <t xml:space="preserve">   Договор 313763.1.1 от 17.06.22 масло моторное-30л (кап.ремонт)</t>
  </si>
  <si>
    <t xml:space="preserve">   Договор 319433.1.1 от 20.06.22 водонагреватель элек.R WH2.0 100-1шт</t>
  </si>
  <si>
    <t xml:space="preserve">   Договор 319434.1.1 от 20.06.22 электрочайник бытовые КЕ3200-1шт</t>
  </si>
  <si>
    <t xml:space="preserve">   Договор 319437.1.1 от 20.06.22 Микроволновая печь-1шт (кап ремонт)</t>
  </si>
  <si>
    <t>FORTE MERCATO mas`uliyati cheklangan jamiyati</t>
  </si>
  <si>
    <t xml:space="preserve">   Договор 292649.1.1 от 05.06.22 Коврик резиновый диэлектрический-3шт</t>
  </si>
  <si>
    <t>IRWIN mas'uliyati cheklangan jamiyati</t>
  </si>
  <si>
    <t xml:space="preserve">   Договор 309655 от 16.05.22 Медикаменты</t>
  </si>
  <si>
    <t xml:space="preserve">   Договор 263529.1.1 от 19.05.22 Извещатель пожарный дымовой ИП212-141-40шт</t>
  </si>
  <si>
    <t xml:space="preserve">   Договор 263538.1.1 от 20.05.22 Датчик ИП-106-20шт</t>
  </si>
  <si>
    <t xml:space="preserve">   Договор 263574.1.1 от 19.05.22 Прибор Гамма-4-4шт</t>
  </si>
  <si>
    <t xml:space="preserve">   Договор 273116.1.1 от 25.05.22 Извещатель пожарный ручной ИП513-10-4шт</t>
  </si>
  <si>
    <t xml:space="preserve">   Договор 292582.1.1 от 06.06.22 Датчик ИП106-30шт</t>
  </si>
  <si>
    <t xml:space="preserve">   Договор 292609.1.1 от 06.06.22 Прибор Гамма-4-5шт</t>
  </si>
  <si>
    <t xml:space="preserve">   Договор 292619.1.1 от 06.06.22 Извещатель пожарный ручной ИП513-10-7шт</t>
  </si>
  <si>
    <t xml:space="preserve">   Договор 292639,1,1 от 06.06.22 устроиство сигнализации СУЗ-10шт</t>
  </si>
  <si>
    <t xml:space="preserve">   Договор 292658,1,1 от 06.06.22 Огнетушитель ОУ-10шт</t>
  </si>
  <si>
    <t xml:space="preserve">   Договор 292682.1.1 от 06.06.22 Провод ТРБН 2х0,12мм-200метр</t>
  </si>
  <si>
    <t xml:space="preserve">   Договор 367854 от 06.06.22 Блок питания УБП-3А-3шт</t>
  </si>
  <si>
    <t>OMAD ISHONCH YUTUQ mas`uliyati cheklangan jamiyati</t>
  </si>
  <si>
    <t xml:space="preserve">   Договор 364495 от 05.06.22 Извещатель пожарный ИП212-141-55шт</t>
  </si>
  <si>
    <t>ORIENT OIL mas‘uliyati cheklangan jamiyati</t>
  </si>
  <si>
    <t xml:space="preserve">   Договор 5441382 от 26.04.22 диз топливо-450 кг</t>
  </si>
  <si>
    <t>SHARQ AVTO TAMIR mas‘uliyati cheklangan jamiyati</t>
  </si>
  <si>
    <t xml:space="preserve">   Договор 214944.1.1 от 20.04.22 Сельхозшины 900 Ре 16-2шт</t>
  </si>
  <si>
    <t xml:space="preserve">   Договор 5479217 от 24.05.22 Клинец-40куб.м</t>
  </si>
  <si>
    <t xml:space="preserve">   Договор 5482202 от 26.05.22 Песок-40куб.м</t>
  </si>
  <si>
    <t>STANDARD SALES AND SERVICES mas‘uliyati cheklangan jamiyati</t>
  </si>
  <si>
    <t xml:space="preserve">   Договор 269948.1.1 от 31.05.22 пломба.нить.чековая лента.кассавоя книга</t>
  </si>
  <si>
    <t>SVETNOY BULVAR oilaviy korxonasi</t>
  </si>
  <si>
    <t xml:space="preserve">   Договор 207784.1.1 от 15.04.22 Адаптер американка 50 внут-4шт</t>
  </si>
  <si>
    <t xml:space="preserve">   Договор 207788.1.1 от 15.04.22 Вентиль 20бар-5шт</t>
  </si>
  <si>
    <t xml:space="preserve">   Договор 207793.1.1 от 15.04.22 Вентиль 50 барашковый-6шт</t>
  </si>
  <si>
    <t xml:space="preserve">   Договор 207796.1.1 от 15.04.22 Заглушки д 50 тал.8-5шт</t>
  </si>
  <si>
    <t xml:space="preserve">   Договор 207800.1.1 от 15.04.22 Адаптер д-20 п/э-250шт</t>
  </si>
  <si>
    <t xml:space="preserve">   Договор 207802.1.1 от 15.04.22 Крестовина 50/20 п/э-35шт</t>
  </si>
  <si>
    <t xml:space="preserve">   Договор 207927.1.1 от 15.04.22 Трубы гарячий воды д20 тол.8-500м</t>
  </si>
  <si>
    <t xml:space="preserve">   Договор 207930.1.1 от 15.04.22 Трубы гарячий воды д 50 тол.8-160м</t>
  </si>
  <si>
    <t xml:space="preserve">   Договор 207988.1.1 от 15.04.22 Тройник 50/20 горячий воды -180шт</t>
  </si>
  <si>
    <t xml:space="preserve">   Договор 208602.1.1 от 15.04.22 Отводы (колено) д-20-80шт</t>
  </si>
  <si>
    <t xml:space="preserve">   Договор 209201.1.1 от 16.04.22 муфта переходная д-20-100шт</t>
  </si>
  <si>
    <t xml:space="preserve">   Договор 209510.1.1 от 16.04.22 муфта переходная д-50-55шт</t>
  </si>
  <si>
    <t xml:space="preserve">   Договор 270149.1.1 от 23.05.22 Шлака блок 390х45х18-3000шт</t>
  </si>
  <si>
    <t xml:space="preserve">   Договор 101 от 08.04.22 Пшеница 3 класса 500тн</t>
  </si>
  <si>
    <t xml:space="preserve">   Договор 107 от 14.04.22 Пшеница 3-класс 1000 тн.</t>
  </si>
  <si>
    <t xml:space="preserve">   Договор 91 от 31.03.22 Пшеница 3 класса 1000 тн</t>
  </si>
  <si>
    <t>AJ BEKOBODSEMENT</t>
  </si>
  <si>
    <t xml:space="preserve">   Договор 5469843 от 18.05.22 Цемент 20 тн</t>
  </si>
  <si>
    <t xml:space="preserve">   Договор 18-04 ПШ от 18.04.22 Пшеница 3 кл 526.315 тн</t>
  </si>
  <si>
    <t xml:space="preserve">   Договор 29-06 ПШ от 29.06.22 Пшеница 3 класс 500 тн</t>
  </si>
  <si>
    <t xml:space="preserve">   Договор 3-06 ПШ от 03.06.22 Пшеница 3 кг 500 тн</t>
  </si>
  <si>
    <t>MChJ "Jurabek Laboratories" QK</t>
  </si>
  <si>
    <t xml:space="preserve">   Договор 309711 от 16.05.22 Медикаменты</t>
  </si>
  <si>
    <t xml:space="preserve">   Договор 309752 от 16.05.22 Медикаменты</t>
  </si>
  <si>
    <t xml:space="preserve">   Договор 309774от 16.05.22 Медикаменты</t>
  </si>
  <si>
    <t xml:space="preserve">   Договор 161450.1.1 от 29.03.22 Бланки путевой лист -2000шт</t>
  </si>
  <si>
    <t>MCHJ ARMTORG</t>
  </si>
  <si>
    <t xml:space="preserve">   Договор 413440 от 23.06.22 задвижки фланец чугун ДУ80ммРУ10-1шт кап ремонт</t>
  </si>
  <si>
    <t>MCHJ ASIAN TRUST</t>
  </si>
  <si>
    <t xml:space="preserve">   Договор 310052.1.1 от 15.06.22 лента ФУМ-10шт (кап.ремонт)</t>
  </si>
  <si>
    <t xml:space="preserve">   Договор 310064.1.1 от 15.06.22 Набор ключей шестигранные-1к-т (кап.ремонт)</t>
  </si>
  <si>
    <t xml:space="preserve">   Договор 310067.1.1 от 15.06.22 Набор рожковых ключей звездочка-1к-т (кап.ремонт)</t>
  </si>
  <si>
    <t xml:space="preserve">   Договор 310069.1.1 от 15.06.22 изолента-10рул. (кап.ремонт)</t>
  </si>
  <si>
    <t xml:space="preserve">   Договор 310534.1.1 от 16.06.22 тестер-2шт (кап.ремонт)</t>
  </si>
  <si>
    <t xml:space="preserve">   Договор 315089.1.1 от 18.06.22 болт с гайкой М12*130-10кг (кап.ремонт)</t>
  </si>
  <si>
    <t xml:space="preserve">   Договор 315104.1.1 от 18.06.22 болт с гайкой М16*140-15кг (кап.ремонт)</t>
  </si>
  <si>
    <t xml:space="preserve">   Договор 322039.1.1 от 22.06.22 резак пропановый РЗПО2М-4кг (кап.ремонт)</t>
  </si>
  <si>
    <t xml:space="preserve">   Договор 227914.1.1 от 28.04.22 Свеча ZIZA-3шт</t>
  </si>
  <si>
    <t xml:space="preserve">   Договор 227915.1.1 от 28.04.22 моторное масло -5кг</t>
  </si>
  <si>
    <t xml:space="preserve">   Договор 227917.1.1 от 28.04.22 фильтр масляный-1шт</t>
  </si>
  <si>
    <t xml:space="preserve">   Договор 227918.1.1 от 28.04.22 Фильтр топливной-1шт</t>
  </si>
  <si>
    <t xml:space="preserve">   Договор 236490.1.1 от 03.05.22 Свеча провода-1к-т</t>
  </si>
  <si>
    <t xml:space="preserve">   Договор 236494.1.1 от 03.05.22 Колодки передние-1к-т</t>
  </si>
  <si>
    <t xml:space="preserve">   Договор 236494.1.1 от 03.05.22 Фильтр воздушный-1шт</t>
  </si>
  <si>
    <t>MCHJ AVTOBUNKER</t>
  </si>
  <si>
    <t xml:space="preserve">   Договор 321583 от 20.05.22 Автошины 8,25*15-2шт</t>
  </si>
  <si>
    <t xml:space="preserve">   Договор 321682от 20.05.22 Автошины 6,50-10 ОВ50210 PR-2шт</t>
  </si>
  <si>
    <t xml:space="preserve">   Договор 191427.1.1 от 07.04.22 Триммер бензиновый-1шт</t>
  </si>
  <si>
    <t xml:space="preserve">   Договор 274143.1.1 от 26.05.22 Провод ТРБН2*0,12-500м</t>
  </si>
  <si>
    <t xml:space="preserve">   Договор 0110041 от 17.04.22 Вода питьевая для куллера 100шт</t>
  </si>
  <si>
    <t xml:space="preserve">   Договор 0112853 от 01.05.22 Вода питьевая для куллера</t>
  </si>
  <si>
    <t xml:space="preserve">   Договор 0118201от 01.06.22 Вода питьевая для куллера-300шт</t>
  </si>
  <si>
    <t>MCHJ BUNYODBEK DUNYO CHIROQLARI</t>
  </si>
  <si>
    <t xml:space="preserve">   Договор 384576 от 12.06.22 Автомат выключатель 250H4P250A50ka-5шт (кап.ремонт)</t>
  </si>
  <si>
    <t xml:space="preserve">   Договор 384597 от 12.06.22 Автомат выключатель 250H4P160A50ka-2шт (кап.ремонт)</t>
  </si>
  <si>
    <t>MCHJ GLOBAL EXPORT STAR 010</t>
  </si>
  <si>
    <t xml:space="preserve">   Договор 393354 от 16.06.22 Вентиль бронза Ду32ммРу25фланец-6шт (кап ремонт)</t>
  </si>
  <si>
    <t>MCHJ GLOBAL TEXNO TREYD</t>
  </si>
  <si>
    <t xml:space="preserve">   Договор 319429.1.1 от 19.06.22 Куллер Аппарат подачи холодной-горя воды-1шт</t>
  </si>
  <si>
    <t>MCHJ GREAT LUX PHARM</t>
  </si>
  <si>
    <t xml:space="preserve">   Договор 309055от 16.05.22 Медикаменты</t>
  </si>
  <si>
    <t xml:space="preserve">   Договор 309098 от 16.05.22 Медикаменты</t>
  </si>
  <si>
    <t xml:space="preserve">   Договор 309106 от 16.05.22 Медикаменты</t>
  </si>
  <si>
    <t xml:space="preserve">   Договор 309154 от 16.05.22 Медикаменты</t>
  </si>
  <si>
    <t xml:space="preserve">   Договор 309158 от 16.05.22 Медикаменты</t>
  </si>
  <si>
    <t xml:space="preserve">   Договор 309171 от 16.05.22 Медикаменты</t>
  </si>
  <si>
    <t xml:space="preserve">   Договор 309235 от 16.05.22 Медикаменты</t>
  </si>
  <si>
    <t xml:space="preserve">   Договор 309308 от 16.05.22 Медикаменты</t>
  </si>
  <si>
    <t xml:space="preserve">   Договор 309404 от 16.05.22 Медикаменты</t>
  </si>
  <si>
    <t xml:space="preserve">   Договор 309423 от 16.05.22 Медикаменты</t>
  </si>
  <si>
    <t xml:space="preserve">   Договор 309472 от 16.05.22 Медикаменты</t>
  </si>
  <si>
    <t xml:space="preserve">   Договор 309532 от 16.05.22 Медикаменты</t>
  </si>
  <si>
    <t xml:space="preserve">   Договор 309654 от 16.05.22 Медикаменты</t>
  </si>
  <si>
    <t>MChJ HAMKOR S-M-Z KABEL</t>
  </si>
  <si>
    <t xml:space="preserve">   Договор 384596 от 12.06.22 наконечник Teksan DL95-30шт (кап.ремонт)</t>
  </si>
  <si>
    <t xml:space="preserve">   Договор 384640 от 12.06.22 наконечник Teksan DL70-30шт (кап.ремонт)</t>
  </si>
  <si>
    <t>MCHJ HUMSAR HSSY GROUP</t>
  </si>
  <si>
    <t xml:space="preserve">   Договор 416387 от 24.06.22 Вентиль бронза Ду32ммРу10-2шт</t>
  </si>
  <si>
    <t xml:space="preserve">   Договор 200635.1.1 от 11.04.22 Бетон М-250-20м3</t>
  </si>
  <si>
    <t xml:space="preserve">   Договор 252779.1.1 от 13.05.22 Бетон М-300-50куб</t>
  </si>
  <si>
    <t xml:space="preserve">   Договор 273841.1.1 от 26.05.22 Бетон М-300-100куб.м</t>
  </si>
  <si>
    <t xml:space="preserve">   Договор 323755.1.1 от 23.06.22 Бетон М-300-50м3</t>
  </si>
  <si>
    <t xml:space="preserve">   Договор 260620 от 27.04.2022 кислород 300 кв.м</t>
  </si>
  <si>
    <t xml:space="preserve">   Договор 312411.1.1 от 16.06.2022 кислород 300 кв.м</t>
  </si>
  <si>
    <t xml:space="preserve">   Договор 0122258 от 23.06.22 Жгут резиновый д.12мм-20 кг</t>
  </si>
  <si>
    <t>MCHJ MEDICARE</t>
  </si>
  <si>
    <t xml:space="preserve">   Договор 309687 от 16.05.22 Медикаменты</t>
  </si>
  <si>
    <t xml:space="preserve">   Договор 191713.1.1 от 06.04.22 Гипохлорит натрий 17%-4000кг</t>
  </si>
  <si>
    <t xml:space="preserve">   Договор 209505.1.1 от 16.04.22 Насадки для фонтана д-30-250шт</t>
  </si>
  <si>
    <t>MCHJ NEFTEGAZ UNIVERSAL SERVIS PLYUS</t>
  </si>
  <si>
    <t xml:space="preserve">   Договор 393454 от 16.06.22 задвижки фл.чугун Ду50ммРу10-1шт (кап.ремонт)</t>
  </si>
  <si>
    <t xml:space="preserve">   Договор 393455 от 16.06.22 задвижки фл.чугун Ду100ммРу10-1шт (кап.ремонт)</t>
  </si>
  <si>
    <t xml:space="preserve">   Договор 413465 от 23.06.22 задвижки фл.чугун Ду125ммРу10-1шт (кап.ремонт)</t>
  </si>
  <si>
    <t xml:space="preserve">   Договор 193519.1.1 от 07.04.22 Стакан однораз.-25000шт</t>
  </si>
  <si>
    <t xml:space="preserve">   Договор 285996 от 08.05.22 распиратор РПГ-67 с фильт.ДОТ120мА181Е1-7шт</t>
  </si>
  <si>
    <t xml:space="preserve">   Договор 286012 от 08.05.22 Очки защитные герметичные-4шт</t>
  </si>
  <si>
    <t>MCHJ OLTIBEK SERVIS NUR</t>
  </si>
  <si>
    <t xml:space="preserve">   Договор 393400 от 16.06.22 Вентиль бронза Ду15ммРу10-8шт (кап.ремонт)</t>
  </si>
  <si>
    <t>MChJ PETROL AUTO AND INDUSTRIAL</t>
  </si>
  <si>
    <t xml:space="preserve">   Договор 384471 от 12.06.22 Смазка МС 5115-2-36 кг (кап ремонт)</t>
  </si>
  <si>
    <t xml:space="preserve">   Договор 183900.1.1 от 01.04.22 Уголок для кафел-80м</t>
  </si>
  <si>
    <t xml:space="preserve">   Договор 203350.1.1 от 13.04.22 Водоэмульсия фосадний-350кг</t>
  </si>
  <si>
    <t xml:space="preserve">   Договор 204048.1.1 от 13.04.22 Колер-30шт</t>
  </si>
  <si>
    <t xml:space="preserve">   Договор 206422.1.1 от 14.04.22 Валик для покраски-10шт</t>
  </si>
  <si>
    <t xml:space="preserve">   Договор 206429.1.1 от 14.04.22 Кисть флейцевая-20шт</t>
  </si>
  <si>
    <t xml:space="preserve">   Договор 223383.1.1 от 24.04.22 известь-1000кг</t>
  </si>
  <si>
    <t xml:space="preserve">   Договор 305929.1.1 от 12.06.22 Электроды 200кг-(кап. ремонт)</t>
  </si>
  <si>
    <t>MCHJ SPEKTR TRADE</t>
  </si>
  <si>
    <t xml:space="preserve">   Договор 256647.1.1 от 15.05.22 Вентиль брон.Д32-10шт</t>
  </si>
  <si>
    <t xml:space="preserve">   Договор 256652.1.1 от 15.05.22 Вентиль брон.Д15-20шт</t>
  </si>
  <si>
    <t>MCHJ STM COLORi</t>
  </si>
  <si>
    <t xml:space="preserve">   Договор 5469056 от 18.05.22 эмаль ПФ 115 белая-200кг</t>
  </si>
  <si>
    <t>MCHJ UYCHI MADADKOR SAVDO TA'MINOT</t>
  </si>
  <si>
    <t xml:space="preserve">   Договор 384738 от 12.06.22 наконечник DT70-30шт (кап.ремонт)</t>
  </si>
  <si>
    <t xml:space="preserve">   Договор 203799.1.1 от 18.04.22 химикаты</t>
  </si>
  <si>
    <t xml:space="preserve">   Договор 274116.1.1 от 01.06.22 химикаты</t>
  </si>
  <si>
    <t xml:space="preserve">   Договор 275991.1.1 от 27.05.22 химикаты</t>
  </si>
  <si>
    <t xml:space="preserve">   Договор 275994.1.1 от 27.05.22 химикаты</t>
  </si>
  <si>
    <t xml:space="preserve">   Договор 7 от 15.06.22 Пшеница 4 класс 2000 тн</t>
  </si>
  <si>
    <t xml:space="preserve">   Договор 309480 от 16.05.22 Медикаменты</t>
  </si>
  <si>
    <t xml:space="preserve">   Договор 309522 от 16.05.22 Медикаменты</t>
  </si>
  <si>
    <t xml:space="preserve">   Договор 309585 от 16.05.22 Медикаменты</t>
  </si>
  <si>
    <t xml:space="preserve">   Договор 309590 от 16.05.22 Медикаменты</t>
  </si>
  <si>
    <t xml:space="preserve">   Договор 309657 от 16.05.22 Медикаменты</t>
  </si>
  <si>
    <t xml:space="preserve">   Договор 309660 от 16.05.22 Медикаменты</t>
  </si>
  <si>
    <t xml:space="preserve">   Договор 309693 от 16.05.22 Медикаменты</t>
  </si>
  <si>
    <t xml:space="preserve">   Договор 309707 от 16.05.22 Медикаменты</t>
  </si>
  <si>
    <t xml:space="preserve">   Договор 309749 от 16.05.22 Медикаменты</t>
  </si>
  <si>
    <t xml:space="preserve">   Договор 309761 от 16.05.22 Медикаменты</t>
  </si>
  <si>
    <t>XK ASR KIMYO INVEST</t>
  </si>
  <si>
    <t xml:space="preserve">   Договор 5479790 от 24.05.22 Сода каустическая 1000 кг</t>
  </si>
  <si>
    <t>XK High Pover Trade</t>
  </si>
  <si>
    <t xml:space="preserve">   Договор 303911.1.1 от 11.06.22 сальниковая набивкаАП3112*12(Вати)-17,9кг(кап.ремонт)</t>
  </si>
  <si>
    <t xml:space="preserve">   Договор 303916.1.1 от 11.06.22 сальниковая набивкаАП3110*10(Вати)-19кг(кап.ремонт)</t>
  </si>
  <si>
    <t xml:space="preserve">   Договор 310094.1.1 от 15.06.22 паранит ПОН-Б-1,0мм-(кап.ремонт)</t>
  </si>
  <si>
    <t xml:space="preserve">   Договор 310110.1.1 от 15.06.22 паранит ПОН-Б-3,0мм-71,2кг(кап.ремонт)</t>
  </si>
  <si>
    <t xml:space="preserve">   Договор 3144042.1.1 от 17.06.22 паранит ПОН-Б-2,0мм-39,15кг(кап.ремонт)</t>
  </si>
  <si>
    <t xml:space="preserve">   Договор 316166.1.1 от 20.06.22 сальниковая набивкаАП318*8-19,3кг(кап.ремонт)</t>
  </si>
  <si>
    <t xml:space="preserve">   Договор 316167.1.1 от 20.06.22 сальниковая набивкаАП3114*14(Вати)-17,5кг(кап.ремонт)</t>
  </si>
  <si>
    <t xml:space="preserve">   Договор 316172.1.1 от 20.06.22 сальниковая набивкаАП3116*16(Вати)-17кг(кап.ремонт)</t>
  </si>
  <si>
    <t xml:space="preserve">   Договор 322327.1.1 от 22.06.22 Техпластина  2Ф-1-ТМКЩ С-10-15кг (кап.ремонт)</t>
  </si>
  <si>
    <t xml:space="preserve">   Договор 324893.1.1 от 23.06.22 Шнур асбестовый ШАОН12мм-20кг(кап ремонт)</t>
  </si>
  <si>
    <t xml:space="preserve">   Договор 303846.1.1 от 13.06.22 Ремень Eurobelt А(А)-2800 ГОСТ 1284,1-89-6шт (кап.ремонт)</t>
  </si>
  <si>
    <t xml:space="preserve">   Договор 303850.1.1 от 13.06.22 Ремень Eurobelt А(А)-2600 ГОСТ 1284,1-89-3шт (кап.ремонт)</t>
  </si>
  <si>
    <t xml:space="preserve">   Договор 303851.1.1 от 13.06.22 Ремень Eurobelt А(А)-2500 ГОСТ 1284,1-89-4шт (кап.ремонт)</t>
  </si>
  <si>
    <t xml:space="preserve">   Договор 303861.1.1 от 13.06.22 Ремень Eurobelt А(А)-1400 ГОСТ 1284,1-89-3шт (кап.ремонт)</t>
  </si>
  <si>
    <t xml:space="preserve">   Договор 303864.1.1 от 13.06.22 Ремень Eurobelt А(А)-1100 ГОСТ 1284,1-89-4-шт (кап.ремонт)</t>
  </si>
  <si>
    <t xml:space="preserve">   Договор 303922.1.1 от 14.06.22 сальниковая набивкаАП-316мм Гост 5152-84-10кг(кап.ремонт)</t>
  </si>
  <si>
    <t xml:space="preserve">   Договор 306921.1.1 от 13.06.22 пластина 2Н-IМБС-С-5 толщина5ммГост 7338-90-41,25кг(кап.ремонт)</t>
  </si>
  <si>
    <t xml:space="preserve">   Договор 310116.1.1 от 15.06.22 паронит ПОН Б4,0ММ-85,1кг (кап.ремонт)</t>
  </si>
  <si>
    <t xml:space="preserve">   Договор 310442.1.1 от 16.06.22 ремень А(А)-1450-3шт (кап.ремонт)</t>
  </si>
  <si>
    <t xml:space="preserve">   Договор 313764.1.1 от 17.06.22 пластина ТМКЩ рез.2Н-I-С4 тол.4мм ГОСТ7338-90-21,15кг(кап.ремонт)</t>
  </si>
  <si>
    <t xml:space="preserve">   Договор 325594.1.1 от 24.06.22 пластина 2Н-IМБС-С-5 толщина5ммГост 7338-90-51.35кг(кап.ремонт)</t>
  </si>
  <si>
    <t>XK PARVIZ AND PARVINA TRADE</t>
  </si>
  <si>
    <t xml:space="preserve">   Договор 317477.1.1 от 18.06.22 Кран игольчатые Д15-15шт кап ремонт</t>
  </si>
  <si>
    <t xml:space="preserve">   Договор 317484.1.1от 18.06.22 Кран игольчатые Д22*1.5-15шт кап ремонт</t>
  </si>
  <si>
    <t>XK THE REAL BUSINESS ALLIANCE</t>
  </si>
  <si>
    <t xml:space="preserve">   Договор 191586.1.1 от 06.04.22 Электроды 3мм-200кг</t>
  </si>
  <si>
    <t xml:space="preserve">   Договор 191588.1.1 от 06.04.22 Электроды МР-3  4мм-400кг</t>
  </si>
  <si>
    <t xml:space="preserve">   Договор 306376.1.1 от 14.06.22 Масло  И-40А (кан20л)-5шт (кап.ремонт)</t>
  </si>
  <si>
    <t xml:space="preserve">   Договор 306380.1.1 от 14.06.22 Литол 24-25кг (кап.ремонт)</t>
  </si>
  <si>
    <t>XK VIVA UNIVERSAL LINE</t>
  </si>
  <si>
    <t xml:space="preserve">   Договор 0119985 от 10.06.22 кондиционер 18- 1 шт</t>
  </si>
  <si>
    <t xml:space="preserve">   Договор 0121021 от 15.06.22 кондиционер 12- 2 шт</t>
  </si>
  <si>
    <t xml:space="preserve">   Договор 0120280 от 11.06.22 Подшипник 180212-6 шт (кап.ремонт)</t>
  </si>
  <si>
    <t xml:space="preserve">   Договор 0120281 от 11.06.22 Подшипник 180312-4 шт (кап.ремонт)</t>
  </si>
  <si>
    <t xml:space="preserve">   Договор 0120283 от 11.06.22 Подшипник 180310-4 шт (кап.ремонт)</t>
  </si>
  <si>
    <t xml:space="preserve">   Договор 0120284 от 11.06.22 Подшипник 180610-2 шт (кап.ремонт)</t>
  </si>
  <si>
    <t xml:space="preserve">   Договор 0121046 от 15.06.22 Подшипник 180305-14 шт (кап.ремонт)</t>
  </si>
  <si>
    <t xml:space="preserve">   Договор 0121047 от 15.06.22 Подшипник 180607-7 шт (кап.ремонт)</t>
  </si>
  <si>
    <t xml:space="preserve">   Договор 0121048 от 15.06.22 Подшипник 180306-14 шт (кап.ремонт)</t>
  </si>
  <si>
    <t xml:space="preserve">   Договор 0121049 от 15.06.22 Подшипник 180312-16 шт (кап.ремонт)</t>
  </si>
  <si>
    <t xml:space="preserve">   Договор 0121236 от 16.06.22 Подшипник 180304-10 шт (кап.ремонт)</t>
  </si>
  <si>
    <t xml:space="preserve">   Договор 0121237 от 16.06.22 Подшипник 180308-18 шт (кап.ремонт)</t>
  </si>
  <si>
    <t xml:space="preserve">   Договор 0121238 от 16.06.22 Подшипник 180309-28 шт (кап.ремонт)</t>
  </si>
  <si>
    <t xml:space="preserve">   Договор 0121239 от 16.06.22 Подшипник 180311-15 шт (кап.ремонт)</t>
  </si>
  <si>
    <t xml:space="preserve">   Договор 0121240 от 16.06.22 Подшипник 180313-20 шт (кап.ремонт)</t>
  </si>
  <si>
    <t xml:space="preserve">   Договор 0121242 от 16.06.22 Подшипник 180314-12 шт (кап.ремонт)</t>
  </si>
  <si>
    <t xml:space="preserve">   Договор 0121243 от 16.06.22 Подшипник 60304-10 шт (кап.ремонт)</t>
  </si>
  <si>
    <t xml:space="preserve">   Договор 0121244 от 16.06.22 Подшипник 307-11 шт (кап.ремонт)</t>
  </si>
  <si>
    <t xml:space="preserve">   Договор 0121425 от 17.06.22 Подшипник 407А-5 шт (кап.ремонт)</t>
  </si>
  <si>
    <t xml:space="preserve">   Договор 0121426 от 17.06.22 Подшипник 409А-10 шт (кап.ремонт)</t>
  </si>
  <si>
    <t xml:space="preserve">   Договор 0121427 от 17.06.22 Подшипник 180205-10 шт (кап.ремонт)</t>
  </si>
  <si>
    <t xml:space="preserve">   Договор 0121428 от 17.06.22 Подшипник 180206-10 шт (кап.ремонт)</t>
  </si>
  <si>
    <t xml:space="preserve">   Договор 0121448 от 17.06.22 Подшипник 180207-22 шт (кап.ремонт)</t>
  </si>
  <si>
    <t xml:space="preserve">   Договор 0121678 от 18.06.22 Подшипник 180208-10 шт (кап.ремонт)</t>
  </si>
  <si>
    <t xml:space="preserve">   Договор 0121697 от 18.06.22 Подшипник 180605-6 шт (кап.ремонт)</t>
  </si>
  <si>
    <t xml:space="preserve">   Договор 0121701от 18.06.22 Подшипник 180609-14 шт (кап.ремонт)</t>
  </si>
  <si>
    <t xml:space="preserve">   Договор 0121702от 18.06.22 Подшипник 180606-4 шт (кап.ремонт)</t>
  </si>
  <si>
    <t xml:space="preserve">   Договор 0121704 от 18.06.22 Подшипник 180317-16 шт (кап.ремонт)</t>
  </si>
  <si>
    <t>BADEX LIFE mas‘uliyati cheklangan jamiyati</t>
  </si>
  <si>
    <t>CLEAN CHEMICALS xususiy korxonasi</t>
  </si>
  <si>
    <t>DIL GIYO BARAKA mas‘uliyati cheklangan jamiyati</t>
  </si>
  <si>
    <t>FARM FORMAT mas‘uliyati cheklangan jamiyati</t>
  </si>
  <si>
    <t>GULNIGOR SHIFOMED xususiy korxonasi</t>
  </si>
  <si>
    <t>LEADER MILK PRODUCTION MCHJ</t>
  </si>
  <si>
    <t>LILIES PARFUME mas‘uliyati cheklangan jamiyati</t>
  </si>
  <si>
    <t>MED INVEST mas‘uliyati cheklangan jamiyati</t>
  </si>
  <si>
    <t>MEDFLORA mas'uliyati cheklangan jamiyati</t>
  </si>
  <si>
    <t>MIRMAXMUD BARAKA-FAYZ mas'uliyati cheklangan jamiyati</t>
  </si>
  <si>
    <t>_x0002_"PLUS LUX OIL" mas‘uliyati cheklangan jamiyati</t>
  </si>
  <si>
    <t>SAXOVAT BROYLER mas‘uliyati cheklangan jamiyati</t>
  </si>
  <si>
    <t>SAYYORA-PARI fermer xo‘jaligi</t>
  </si>
  <si>
    <t>SHAHRISABZ FARM mas‘uliyati cheklangan jamiyati</t>
  </si>
  <si>
    <t>SHARQ aksiyadorlik jamiyati</t>
  </si>
  <si>
    <t>TANDEM PHARM mas`uliyati cheklangan jamiyati</t>
  </si>
  <si>
    <t>UZBEKISTAN GTL mas`uliyati cheklangan jamiyati</t>
  </si>
  <si>
    <t>YUMA BIO mas`uliyati cheklangan jamiyati</t>
  </si>
  <si>
    <t>AJ SHOHRUD</t>
  </si>
  <si>
    <t>DAK Talimarjon Issiqlik Elektr Stansiyasi UK</t>
  </si>
  <si>
    <t>FOTON AJ</t>
  </si>
  <si>
    <t>FX Muxtorxo`ja Nabiralari</t>
  </si>
  <si>
    <t>KARTOGRAFIYA  IICHDUK</t>
  </si>
  <si>
    <t>MChJ  ALFA PRINT</t>
  </si>
  <si>
    <t>MChJ AMEDOFF</t>
  </si>
  <si>
    <t>MChJ AVISENNA</t>
  </si>
  <si>
    <t>MChJ DENDROBIUM COSMETICS</t>
  </si>
  <si>
    <t>MChJ DOZ TUR LTD</t>
  </si>
  <si>
    <t>MCHJ Euro Asia Dizayn</t>
  </si>
  <si>
    <t>MChJ Farrukh Clean Technologys</t>
  </si>
  <si>
    <t>MChJ JIZZAX DORI DARMON</t>
  </si>
  <si>
    <t>MChJ KANTEKS INVEST</t>
  </si>
  <si>
    <t>MChJ KOLORPAK</t>
  </si>
  <si>
    <t>MChJ MACRO WHOLESALE TRADING</t>
  </si>
  <si>
    <t>MChJ MERRYMED FARM</t>
  </si>
  <si>
    <t>MChJ NEOGALENPHARM</t>
  </si>
  <si>
    <t>MChJ PHARMACOM MEDICINE</t>
  </si>
  <si>
    <t>MChJ Plasteks</t>
  </si>
  <si>
    <t>MChJ PROMXIM IMPEX</t>
  </si>
  <si>
    <t>MCHJ QK NUKUS MED TEX</t>
  </si>
  <si>
    <t>MChJ RADIKS</t>
  </si>
  <si>
    <t>MChJ ShXK LOMAN STAR</t>
  </si>
  <si>
    <t>MChJ SOGLOM YURAK</t>
  </si>
  <si>
    <t>MCHJ Tezkor Matbaa</t>
  </si>
  <si>
    <t>MChJ UzCarlsberg</t>
  </si>
  <si>
    <t>MChJ YANGIYUL POLIGRAPH SERVICE</t>
  </si>
  <si>
    <t>Meva-Sharbat SHAROB I CH K</t>
  </si>
  <si>
    <t>OZBEKISTON NM IJODIY UYI</t>
  </si>
  <si>
    <t>Q.K. MCHJ LOTOS GOLD</t>
  </si>
  <si>
    <t>QK KARVON</t>
  </si>
  <si>
    <t>TOSHKENT IES UK</t>
  </si>
  <si>
    <t>Uzkabel AJ QK</t>
  </si>
  <si>
    <t>XK FLEXO GRAPHICS</t>
  </si>
  <si>
    <t>XK PRINTXPRESS</t>
  </si>
  <si>
    <t>XK SKY PRINT</t>
  </si>
  <si>
    <t xml:space="preserve">   Договор 5449786 от 05.05.22 Поставка спирт пищевой Альфа 400 дал</t>
  </si>
  <si>
    <t xml:space="preserve">   Договор 5561164 от 21.06.22 Поставка спирт пищевой Альфа 370 дал</t>
  </si>
  <si>
    <t xml:space="preserve">   Договор 5562326 от 21.06.22 Поставка спирт пищевой Альфа 30 дал</t>
  </si>
  <si>
    <t xml:space="preserve">   Договор 5564769 от 22.06.22 Поставка технического спирта 40 дал</t>
  </si>
  <si>
    <t xml:space="preserve">   Договор 5468462 от 17.05.22 Поставка спирт пищевой 100 дал Люкс</t>
  </si>
  <si>
    <t xml:space="preserve">   Договор 5565983 от 22.06.22 Поставка спирт пищевой Альфа 100 дал</t>
  </si>
  <si>
    <t xml:space="preserve">   Договор 5432660 от 19.04.22 Поставка технического спирта 100 дал</t>
  </si>
  <si>
    <t xml:space="preserve">   Договор 5444752 от 27.04.22 Поставка спирт пищевой Люкс 150 дал</t>
  </si>
  <si>
    <t xml:space="preserve">   Договор 5465166 от 16.05.22 Поставка Жидкой барды 100 тн</t>
  </si>
  <si>
    <t xml:space="preserve">   Договор 5434704 от 20.04.22 Поставка спирт пищевой 50 дал</t>
  </si>
  <si>
    <t xml:space="preserve">   Договор 5565982 от 22.06.22 Поставка технического спирта</t>
  </si>
  <si>
    <t xml:space="preserve">   Договор 5455992 от 10.05.22 Поставка спирт пищевой Альфа 730 дал</t>
  </si>
  <si>
    <t xml:space="preserve">   Договор 5473676 от 20.05.22 Поставка спирт пищевой Альфа 730 дал</t>
  </si>
  <si>
    <t xml:space="preserve">   Договор 5564777 от 22.06.22 Поставка спирт пищевой Альфа 1200 дал</t>
  </si>
  <si>
    <t xml:space="preserve">   Договор 5585876 от 30.06.22 Поставка спирт пищевой Альфа 850 дал</t>
  </si>
  <si>
    <t xml:space="preserve">   Договор 5444751 от 27.04.22 Поставка спирт пищевой ЛЮКС 10 дал</t>
  </si>
  <si>
    <t xml:space="preserve">   Договор 5447614 от 29.04.22 Поставка спирт пищевой ЛЮКС 30 дал</t>
  </si>
  <si>
    <t xml:space="preserve">   Договор 5437849 от 22.04.22 Поставка Жидкой барды 100 тн</t>
  </si>
  <si>
    <t xml:space="preserve">   Договор 5484605 от 27.05.22 Поставка спирт пищевой Альфа 680 дал</t>
  </si>
  <si>
    <t xml:space="preserve">   Договор 5436691 от 21.04.22 Поставка спирт пищевой ЛЮКС 60 ДАЛ</t>
  </si>
  <si>
    <t xml:space="preserve">   Договор 5454038 от 07.05.22 Поставка спирт пищевой Люкс 1200 дал</t>
  </si>
  <si>
    <t xml:space="preserve">   Договор 5386438 от 15.03.22 Поставка Жидкой барды 100 тн</t>
  </si>
  <si>
    <t xml:space="preserve">   Договор 5390373 от 17.03.22 Поставка Жидкой барды  100 тн</t>
  </si>
  <si>
    <t xml:space="preserve">   Договор 5419155 от 11.04.22 Поставка Жидкой барды  100 тн</t>
  </si>
  <si>
    <t xml:space="preserve">   Договор 5394288 от 24.03.22 Поставка Жидкой барды 100</t>
  </si>
  <si>
    <t xml:space="preserve">   Договор 5429827 от 18.04.22 Поставка Жидкой барды 100 тн</t>
  </si>
  <si>
    <t xml:space="preserve">   Договор 5526952 от 09.06.22 Поставка технического спирта 20 дал</t>
  </si>
  <si>
    <t xml:space="preserve">   Договор 5444858 от 27.04.22 Поставка Жидкой барды 100 тн</t>
  </si>
  <si>
    <t xml:space="preserve">   Договор 5420845 от 12.04.22 Поставка технического спирта 10 дал</t>
  </si>
  <si>
    <t xml:space="preserve">   Договор 5423638 от 13.04.22 Поставка Жидкой барды</t>
  </si>
  <si>
    <t xml:space="preserve">   Договор 5423639 от 13.04.22 Поставка Жидкой барды 100 тн</t>
  </si>
  <si>
    <t xml:space="preserve">   Договор 5402651 от 30.03.22 Поставка спирт пищевой  Альфа 200 дал</t>
  </si>
  <si>
    <t xml:space="preserve">   Договор 5458194 от 11.05.22 Поставка спирт пищевой Люкс 3000 дал</t>
  </si>
  <si>
    <t xml:space="preserve">   Договор 5489188 от 31.05.22 Поставка спирт пищевой Люкс 3000  дал</t>
  </si>
  <si>
    <t xml:space="preserve">   Договор 5511591 от 06.06.22 Поставка спирт пищевой Альфа 3000 дал</t>
  </si>
  <si>
    <t xml:space="preserve">   Договор 5426426 от 14.04.22 Поставка технического спирта 150 дал</t>
  </si>
  <si>
    <t xml:space="preserve">   Договор 5455151 от 14.04.22 Поставка технического спирта 200 дал</t>
  </si>
  <si>
    <t xml:space="preserve">   Договор 5489190 от 31.05.22 Поставка спирт пищевой Альфа 180 дпл</t>
  </si>
  <si>
    <t xml:space="preserve">   Договор 5545803 от 15.06.22 Поставка спирт пищевой Альфа 220 дал</t>
  </si>
  <si>
    <t xml:space="preserve">   Договор 5410247 от 04.04.22 Поставка Жидкой барды 200 тн</t>
  </si>
  <si>
    <t xml:space="preserve">   Договор 5414191 от 06.04.22 Поставка Жидкой барды 200 тн</t>
  </si>
  <si>
    <t xml:space="preserve">   Договор 5426552 от 14.04.22 Поставка Жидкой барды 200 тн</t>
  </si>
  <si>
    <t xml:space="preserve">   Договор 5435876 от 21.04.22 Поставка Жидкой барды 200 тн</t>
  </si>
  <si>
    <t xml:space="preserve">   Договор 5439856 от 25.04.22 Поставка Жидкой барды 200 тн</t>
  </si>
  <si>
    <t xml:space="preserve">   Договор 5448074 от 29.04.22 Поставка Жидкой барды 100 тн</t>
  </si>
  <si>
    <t xml:space="preserve">   Договор 5453212 от 06.05.22 Поставка Жидкой барды 200 тн</t>
  </si>
  <si>
    <t xml:space="preserve">   Договор 5469836 от 18.05.22 Поставка Жидкой барды 200 тн</t>
  </si>
  <si>
    <t xml:space="preserve">   Договор 5478518 от 24.05.20 Поставка Жидкой барды 100 тн</t>
  </si>
  <si>
    <t xml:space="preserve">   Договор 5480815 от 25.05.22 Поставка Жидкой барды 200 тн</t>
  </si>
  <si>
    <t xml:space="preserve">   Договор 5494370 от 01.06.22 Поставка Жидкой барды 100 тн</t>
  </si>
  <si>
    <t xml:space="preserve">   Договор 5499323 от 02.06.22 Поставка Жидкой барды 200 тн</t>
  </si>
  <si>
    <t xml:space="preserve">   Договор 5527331 от 09.06.22 Поставка Жидкой барды 200 тн</t>
  </si>
  <si>
    <t xml:space="preserve">   Договор 5550061 от 16.06.22 Поставка Жидкой барды 200 тн</t>
  </si>
  <si>
    <t xml:space="preserve">   Договор 5550062 от 16.06.22 Поставка Жидкой барды 100 тн</t>
  </si>
  <si>
    <t xml:space="preserve">   Договор 5568772 от 23.06.22 Поставка Жидкой барды</t>
  </si>
  <si>
    <t xml:space="preserve">   Договор 5482436 от 26.05.22 Поставка технического спирта 10 дал</t>
  </si>
  <si>
    <t xml:space="preserve">   Договор 5438594 от 22.04.22 Поставка технического спирта 1000 ДАЛ</t>
  </si>
  <si>
    <t xml:space="preserve">   Договор 5536786 от 13.06.22 Поставка технического спирта 230 дал</t>
  </si>
  <si>
    <t xml:space="preserve">   Договор 5549657 от 16.06.22 Поставка технического спирта 230 дал</t>
  </si>
  <si>
    <t xml:space="preserve">   Договор 5402647 от 30.03.22 Поставка спирт пищевой Альфа 50 дал</t>
  </si>
  <si>
    <t xml:space="preserve">   Договор 5402648 от 30.03.22 Поставка спирт пищевой Альфа 50 дал</t>
  </si>
  <si>
    <t xml:space="preserve">   Договор 5418725 от 11.04.22 Поставка спирт пищевой Люкс 50 дал</t>
  </si>
  <si>
    <t xml:space="preserve">   Договор 5431419 от 19.04.22 Поставка спирт пищевой ЛЮКС 50 ДАЛ</t>
  </si>
  <si>
    <t xml:space="preserve">   Договор 5443523 от 27.04.22 Поставка спирт пищевой люкс 50 дал</t>
  </si>
  <si>
    <t xml:space="preserve">   Договор 5454039 от 07.05.22 Поставка спирт пищевой Люкс 50 дал</t>
  </si>
  <si>
    <t xml:space="preserve">   Договор 5459457 от 11.05.22 Поставка спирт пищевой Люкс 50 дал</t>
  </si>
  <si>
    <t xml:space="preserve">   Договор 5473675 от 20.05.22 Поставка спирт пищевой Альфа 50 дал</t>
  </si>
  <si>
    <t xml:space="preserve">   Договор 5486853 от 30.05.22 Поставка спирт пищевой  Альфа 50 дал</t>
  </si>
  <si>
    <t xml:space="preserve">   Договор 5461600 от 13.05.22 Поставка технического спирта 1000 дал</t>
  </si>
  <si>
    <t xml:space="preserve">   Договор 5383758 от 14.03.22 Поставка спирт пищевой Альфа 1250</t>
  </si>
  <si>
    <t xml:space="preserve">   Договор 5435505 от 21.04.22 Поставка спирт пищевой Альфа 300 дал</t>
  </si>
  <si>
    <t xml:space="preserve">   Договор 5406880 от 01.04.22 Поставка технического спирта 20 дал</t>
  </si>
  <si>
    <t xml:space="preserve">   Договор 5434663 от 20.04.22 Поставка технического спирта 50 дал</t>
  </si>
  <si>
    <t xml:space="preserve">   Договор 5466074 от 16.05.22 Поставка технического спирта 50 дал</t>
  </si>
  <si>
    <t xml:space="preserve">   Договор 5406909 от 01.04.22 Поставка спирт пищевой Люкс 3000 дал</t>
  </si>
  <si>
    <t xml:space="preserve">   Договор 5408876 от 04.04.22 Поставка спирт пищевой Люкс 200 дал</t>
  </si>
  <si>
    <t xml:space="preserve">   Договор 5410933 от 05.04.22 Поставка спирт пищевой Люкс 2210 дал</t>
  </si>
  <si>
    <t xml:space="preserve">   Договор 5412127 от 05.04.22 Поставка спирт пищевой Люкс 990 дал</t>
  </si>
  <si>
    <t xml:space="preserve">   Договор 5412934 от 06.04.22 Поставка спирт пищевой Люкс 3200 дал</t>
  </si>
  <si>
    <t xml:space="preserve">   Договор 5444753 от 27.04.22 Поставка спирт пищевой Люкс 2370 дал</t>
  </si>
  <si>
    <t xml:space="preserve">   Договор 5458200 от 11.05.22 Поставка спирт пищевой Люкс 350 дал</t>
  </si>
  <si>
    <t xml:space="preserve">   Договор 5459456 от 11.05.22 Поставка спирт пищевой Люкс 2850 дал</t>
  </si>
  <si>
    <t xml:space="preserve">   Договор 5478147 от 24.05.22 Поставка спирт пищевой Альфа 500 дал</t>
  </si>
  <si>
    <t xml:space="preserve">   Договор 5480436 от 25.05.22 Поставка спирт пищевой Альфа 2690 дал</t>
  </si>
  <si>
    <t xml:space="preserve">   Договор 5480437 от 25.05.22 Поставка спирт пищевой Альфа 2690 дал</t>
  </si>
  <si>
    <t xml:space="preserve">   Договор 5482567 от 26.05.22 Поставка спирт пищевой Альфа 500 дал</t>
  </si>
  <si>
    <t xml:space="preserve">   Договор 5494004 от 01.06.22 Поставка спирт пищевой Альфа 1850дал</t>
  </si>
  <si>
    <t xml:space="preserve">   Договор 5500158 от 02.06.22 Поставка спирт пищевой Альфа  1350 дал</t>
  </si>
  <si>
    <t xml:space="preserve">   Договор 5541587 от 14.06.22 Поставка спирт пищевой Альфа 800 дал</t>
  </si>
  <si>
    <t xml:space="preserve">   Договор 5545806 от 15.06.22 Поставка спирт пищевой Альфа 2370 дал</t>
  </si>
  <si>
    <t xml:space="preserve">   Договор 5426203 от 14.04.22 Поставка спирт пищевой Люкс 30000</t>
  </si>
  <si>
    <t xml:space="preserve">   Договор 5475920 от 23.05.22 Поставка спирт пищевой Альфа 4070 дал</t>
  </si>
  <si>
    <t xml:space="preserve">   Договор 5482566 от 26.05.22 Поставка спирт пищевой Альфа 200 дал</t>
  </si>
  <si>
    <t xml:space="preserve">   Договор 5484608 от 27.05.22 Поставка спирт пищевой Альфа 2800 дал</t>
  </si>
  <si>
    <t xml:space="preserve">   Договор 5498933 от 02.06.22 Поставка спирт пищевой Альфа 1500  дал</t>
  </si>
  <si>
    <t xml:space="preserve">   Договор 5532895 от 10.06.22 Поставка спирт пищевой Альфа 17000 дал</t>
  </si>
  <si>
    <t xml:space="preserve">   Договор 5419938 от 11.04.22 Поставка технического спирта 400 дал</t>
  </si>
  <si>
    <t xml:space="preserve">   Договор 5425205 от 14.04.22 Поставка спирт пищевой Люкс 2500 дал</t>
  </si>
  <si>
    <t xml:space="preserve">   Договор 5425206 от 14.04.22 Поставка спирт пищевой Люкс 800 дал</t>
  </si>
  <si>
    <t xml:space="preserve">   Договор 5461624 от 12.05.22 Поставка спирт пищевой Альфа 3300 дал</t>
  </si>
  <si>
    <t xml:space="preserve">   Договор 5462591 от 13.05.22 Поставка спирт пищевой Альфа 3300 дал</t>
  </si>
  <si>
    <t xml:space="preserve">   Договор 5410931 от 05.04.22 Поставка спирт пищевой Люкс 300 дал</t>
  </si>
  <si>
    <t xml:space="preserve">   Договор 5454042 от 07.05.22 Поставка спирт пищевой Люкс 300 дал</t>
  </si>
  <si>
    <t xml:space="preserve">   Договор 5505420 от 03.06.22 Поставка спирт пищевой АЛЬФА 250 дал</t>
  </si>
  <si>
    <t xml:space="preserve">   Договор 5417503 от 08.04.22 Поставка спирт пищевой Люкс 3200 дал</t>
  </si>
  <si>
    <t xml:space="preserve">   Договор 5439454 от 25.04.22 Поставка спирт пищевой Люкс 5000 дал</t>
  </si>
  <si>
    <t xml:space="preserve">   Договор 5443519 от 27.04.22 Поставка спирт пищевой Люкс 1150 дал</t>
  </si>
  <si>
    <t xml:space="preserve">   Договор 5450972 от 05.05.22 Поставка спирт пищевой Люкс 6100 дал</t>
  </si>
  <si>
    <t xml:space="preserve">   Договор 5453124 от 06.05.22 Поставка спирт пищевой Люкс 4500 дал</t>
  </si>
  <si>
    <t xml:space="preserve">   Договор 5454041 от 07.05.22 Поставка спирт пищевой Люкс 1600 дал</t>
  </si>
  <si>
    <t xml:space="preserve">   Договор 5457182 от 10.05.22 Поставка спирт пищевой Люкс 6000 дал</t>
  </si>
  <si>
    <t xml:space="preserve">   Договор 5464768 от 16.05.22 Поставка спирт пищевой Люкс 8000 дал</t>
  </si>
  <si>
    <t xml:space="preserve">   Договор 5467159 от 17.05.22 Поставка спирт пищевой Люкс 1400 дал</t>
  </si>
  <si>
    <t xml:space="preserve">   Договор 5468463 от 17.05.22 Поставка спирт пищевой  Люкс 2000 дал</t>
  </si>
  <si>
    <t xml:space="preserve">   Договор 5470750 от 18.05.22 Поставка спирт пищевой Альфа 6100 дал</t>
  </si>
  <si>
    <t xml:space="preserve">   Договор 5472853 от 19.05.22 Поставка спирт пищевой Люкс 600 дал</t>
  </si>
  <si>
    <t xml:space="preserve">   Договор 5526982 от 09.06.22 Поставка спирт пищевой Альфа 870 дал</t>
  </si>
  <si>
    <t xml:space="preserve">   Договор 5532009 от 10.06.22 Поставка спирт пищевой Альфа 870 дал</t>
  </si>
  <si>
    <t xml:space="preserve">   Договор 5536832 от 13.06.22 Поставка спирт пищевой Альфа 1220 дал</t>
  </si>
  <si>
    <t xml:space="preserve">   Договор 5410930 от 05.04.22 Поставка спирт пищевой Люкс 170 дал</t>
  </si>
  <si>
    <t xml:space="preserve">   Договор 5449788 от 05.05.22 Поставка спирт пищевой Альфа 150 дал</t>
  </si>
  <si>
    <t xml:space="preserve">   Договор 5505419 от 03.06.22 Поставка спирт пищевой Альфа 130 дал</t>
  </si>
  <si>
    <t xml:space="preserve">   Договор 5429380 от 18.04.22 Поставка спирт пищевой ЛЮКС 1000 ДАЛ</t>
  </si>
  <si>
    <t xml:space="preserve">   Договор 5460354 от 12.05.22 Поставка спирт пищевой Альфа 2000 дал</t>
  </si>
  <si>
    <t xml:space="preserve">   Договор 5521968 от 08.06.22 Поставка спирт пищевой Альфа 2700 дал</t>
  </si>
  <si>
    <t xml:space="preserve">   Договор 5434665 от 20.04.22 Поставка технического спирта 10 дал</t>
  </si>
  <si>
    <t xml:space="preserve">   Договор 5545805 от 15.06.22 Поставка спирт пищевой альфа 30 дал</t>
  </si>
  <si>
    <t xml:space="preserve">   Договор 5478029 от 24.05.22 Поставка технического спирта 50 дал</t>
  </si>
  <si>
    <t xml:space="preserve">   Договор 5493957 от 01.06.22 Поставка технического спирта 30 дал</t>
  </si>
  <si>
    <t xml:space="preserve">   Договор 5394289 от 24.03.22 Поставка Жидкой барды 100 тн</t>
  </si>
  <si>
    <t xml:space="preserve">   Договор 5407347 от 11.04.22 Поставка Жидкой барды 100 тн</t>
  </si>
  <si>
    <t xml:space="preserve">   Договор 5421404 от 12.04.22 Поставка Жидкой барды 100 тн</t>
  </si>
  <si>
    <t xml:space="preserve">   Договор 5441893 от 26.04.22 Поставка Жидкой барды 100 тн</t>
  </si>
  <si>
    <t xml:space="preserve">   Договор 5456355 от 10.05.22 Поставка Жидкой барды 100 тн</t>
  </si>
  <si>
    <t xml:space="preserve">   Договор 5478519 от 24.05.22 Поставка Жидкой барды 100 тн</t>
  </si>
  <si>
    <t xml:space="preserve">   Договор 5499324 от 02.06.22 Поставка Жидкой барды 100 тн</t>
  </si>
  <si>
    <t xml:space="preserve">   Договор 5537204 от 13.06.22 Поставка Жидкой барды</t>
  </si>
  <si>
    <t xml:space="preserve">   Договор 5449137 от 29.04.22 Поставка Жидкой барды 100 тн</t>
  </si>
  <si>
    <t xml:space="preserve">   Договор 5449138 от 29.04.22 Поставка Жидкой барды 100 тн</t>
  </si>
  <si>
    <t xml:space="preserve">   Договор 5484993 от 27.05.22 Поставка Жидкой барды 100 тн</t>
  </si>
  <si>
    <t xml:space="preserve">   Договор 5484994 от 11.06.22 Поставка Жидкой барды 100 тн</t>
  </si>
  <si>
    <t xml:space="preserve">   Договор 5527330 от 09.06.22 Поставка Жидкой барды 100 тн</t>
  </si>
  <si>
    <t xml:space="preserve">   Договор 5532356 от 10.06.22 Поставка Жидкой барды 100 тн</t>
  </si>
  <si>
    <t xml:space="preserve">   Договор 5546189 от 15.06.22 Поставка Жидкой барды 100 тн</t>
  </si>
  <si>
    <t xml:space="preserve">   Договор 5449784 от 05.05.22 Поставка технического спирта 100 дал</t>
  </si>
  <si>
    <t xml:space="preserve">   Договор 5493956 от 01.06.22 Поставка технического спирта 200 дал</t>
  </si>
  <si>
    <t xml:space="preserve">   Договор 5459437 от 11.05.22 Поставка технического спирта 40 дал</t>
  </si>
  <si>
    <t xml:space="preserve">   Договор 5516841 от 07.06.22 Поставка технического спирта 60 дал</t>
  </si>
  <si>
    <t xml:space="preserve">   Договор 5471518 от 19.05.22 Поставка технического спирта 100 дал</t>
  </si>
  <si>
    <t xml:space="preserve">   Договор 5425152 от 14.04.22 Поставка технического спирта 200 дал</t>
  </si>
  <si>
    <t xml:space="preserve">   Договор 5486715 от 30.05.22 Поставка технического спирта 50 дал</t>
  </si>
  <si>
    <t xml:space="preserve">   Договор 5489052 от 31.05.22 Поставка технического спирта 150 дал</t>
  </si>
  <si>
    <t xml:space="preserve">   Договор 5431421 от 19.04.22 Поставка спирт пищевой люкс 200 дал</t>
  </si>
  <si>
    <t xml:space="preserve">   Договор 5451926 от 06.05.22 Поставка спирт пищевой Люкс 200 дал</t>
  </si>
  <si>
    <t xml:space="preserve">   Договор 5462586 от 13.05.22 Поставка спирт пищевой Люкс 200 дал</t>
  </si>
  <si>
    <t xml:space="preserve">   Договор 5482570 от 26.05.22 Поставка спирт пищевой Альфа 70 дал</t>
  </si>
  <si>
    <t xml:space="preserve">   Договор 5484604 от 27.05.22 Поставка спирт пищевой Альфа 130 дал</t>
  </si>
  <si>
    <t xml:space="preserve">   Договор 5431423 от 19.04.22 Поставка спирт пищевой люкс 100 дал</t>
  </si>
  <si>
    <t xml:space="preserve">   Договор 5486851 от 30.05.22 Поставка спирт пищевой Альфа 100 дал</t>
  </si>
  <si>
    <t xml:space="preserve">   Договор 5407993 от 01.04.21 Поставка технического спирта 300 дал</t>
  </si>
  <si>
    <t xml:space="preserve">   Договор 5423139 от 13.04.22 Поставка технического спирта 100 дал</t>
  </si>
  <si>
    <t xml:space="preserve">   Договор 5435451 от 21.04.22 Поставка технического спирта 100 дал</t>
  </si>
  <si>
    <t xml:space="preserve">   Договор 5483741 от 26.05.22 Поставка технического спирта 200 дал</t>
  </si>
  <si>
    <t xml:space="preserve">   Договор 5568371 от 23.06.22 Поставка технического спирта 100 дал</t>
  </si>
  <si>
    <t xml:space="preserve">   Договор 5453123 от 06.05.22 Поставка спирт пищевой Люкс 200 дал</t>
  </si>
  <si>
    <t xml:space="preserve">   Договор 5418663 от 11.04.22 Поставка технического спирта 100 дал</t>
  </si>
  <si>
    <t xml:space="preserve">   Договор 5415972 от 07.04.22 Поставка спирт пищевой Альфа 1600 дал</t>
  </si>
  <si>
    <t xml:space="preserve">   Договор 5466111 от 16.05.22 Поставка спирт пищевой Люкс 600 дал</t>
  </si>
  <si>
    <t xml:space="preserve">   Договор 5516886 от 07.06.22 Поставка спирт пищевой Альфа 1200 дал</t>
  </si>
  <si>
    <t xml:space="preserve">   Договор 5541583 от 14.06.22 Поставка спирт пищевой Альфа 600 дал</t>
  </si>
  <si>
    <t xml:space="preserve">   Договор 5582663 от 29.06.22 Поставка спирт пищевой альфа 470 дал</t>
  </si>
  <si>
    <t xml:space="preserve">   Договор 5569632 от 23.06.22 Поставка спирт пищевой 50 дал</t>
  </si>
  <si>
    <t xml:space="preserve">   Договор 5469514 от 18.05.22 Поставка спирт пищевой Альфа 1180 дал</t>
  </si>
  <si>
    <t xml:space="preserve">   Договор 5414104 от 06.04.22 Поставка спирт пищевой Люкс 200 дал</t>
  </si>
  <si>
    <t xml:space="preserve">   Договор 5458195 от 11.05.22 Поставка спирт пищевой Люкс 250 дал</t>
  </si>
  <si>
    <t xml:space="preserve">   Договор 5521969 от 08.06.22 Поставка спирт пищевой Альфа 250 дал</t>
  </si>
  <si>
    <t xml:space="preserve">   Договор 5436658 от 21.04.22 Поставка технического спирта 100 дал</t>
  </si>
  <si>
    <t xml:space="preserve">   Договор 5558554 от 22.06.22 Поставка технического спирта</t>
  </si>
  <si>
    <t xml:space="preserve">   Договор 5451921 от 06.05.22 Поставка спирт пищевой Люкс 100 дал</t>
  </si>
  <si>
    <t xml:space="preserve">   Договор 5475919 от 23.05.22 Поставка спирт пищевой Альфа 200 дал</t>
  </si>
  <si>
    <t xml:space="preserve">   Договор 5482568 от 26.05.22 Поставка спирт пищевой Альфа 200 дал</t>
  </si>
  <si>
    <t xml:space="preserve">   Договор 5489187 от 31.05.22 Поставка спирт пищевой Альфа 400 дал</t>
  </si>
  <si>
    <t xml:space="preserve">   Договор 5568382 от 23.06.22 Поставка спирт пищевой 500 дал Альфа</t>
  </si>
  <si>
    <t xml:space="preserve">   Договор 5573232 от 24.06.22 Поставка спирт пищевой альфа 200 дал</t>
  </si>
  <si>
    <t xml:space="preserve">   Договор 5576904 от 27.06.22 Поставка спирт пищевой альфа 300 дал</t>
  </si>
  <si>
    <t xml:space="preserve">   Договор 5425208 от 14.04.22 Поставка спирт пищевой Люкс 500 дал</t>
  </si>
  <si>
    <t xml:space="preserve">   Договор 5443521 от 27.04.22 Поставка спирт пищевой Люкс 500 дал</t>
  </si>
  <si>
    <t xml:space="preserve">   Договор 5475917 от 23.05.22 Поставка спирт пищевой</t>
  </si>
  <si>
    <t xml:space="preserve">   Договор 5478146 от 24.05.22 Поставка спирт пищевой Альфа 1180 дал</t>
  </si>
  <si>
    <t xml:space="preserve">   Договор 5401715 от 29.03.22 Поставка спирт пищевой Альфа 490 дал</t>
  </si>
  <si>
    <t xml:space="preserve">   Договор 5402652 от 30.03.22 Поставка спирт пищевой Альфа 710 дал</t>
  </si>
  <si>
    <t xml:space="preserve">   Договор 5402653 от 30.03.22 Поставка спирт пищевой Альфа 1200 дал</t>
  </si>
  <si>
    <t xml:space="preserve">   Договор 5404819 от 31.03.22 Поставка спирт пищевой Альфа 1200 дал</t>
  </si>
  <si>
    <t xml:space="preserve">   Договор 5441525 от 26.04.22 Поставка спирт пищевой Люкс 1200 дал</t>
  </si>
  <si>
    <t xml:space="preserve">   Договор 5516889 от 07.06.22 Поставка спирт пищевой Альфа 800 дал</t>
  </si>
  <si>
    <t xml:space="preserve">   Договор 5521971 от 08.06.22 Поставка спирт пищевой Альфа 400 дал</t>
  </si>
  <si>
    <t xml:space="preserve">   Договор 5536834 от 13.06.22 Поставка спирт пищевой Альфа 380 дал</t>
  </si>
  <si>
    <t xml:space="preserve">   Договор 5545804 от 15.06.22 Поставка спирт пищевой Альфа 820 дал</t>
  </si>
  <si>
    <t xml:space="preserve">   Договор 5545807 от 15.06.22 Поставка спирт пищевой Альфа 570 дал</t>
  </si>
  <si>
    <t xml:space="preserve">   Договор 5549689 от 16.06.22 Поставка спирт пищевой Альфа 630 дал</t>
  </si>
  <si>
    <t xml:space="preserve">   Договор 5558559 от 20.06.22 Поставка спирт пищевой Альфа 1200 дал</t>
  </si>
  <si>
    <t xml:space="preserve">   Договор 5424409 от 13.04.22 Поставка спирт пищевой Люкс 1200 дал</t>
  </si>
  <si>
    <t xml:space="preserve">   Договор 5463874 от 13.05.22 Поставка спирт пищевой Люкс 1200 дал</t>
  </si>
  <si>
    <t xml:space="preserve">   Договор 5417463 от 08,04,2022 Поставка технического спирта 30 дал</t>
  </si>
  <si>
    <t xml:space="preserve">   Договор 5500156 от 02.06.22 Поставка технического спирта 30 дал</t>
  </si>
  <si>
    <t xml:space="preserve">   Договор 5505377 от 03.06.22 Поставка технического спирта 230 дал</t>
  </si>
  <si>
    <t xml:space="preserve">   Договор 5511544 от 06.06.22 Поставка технического спирта 230 дал</t>
  </si>
  <si>
    <t xml:space="preserve">   Договор 5432659 от 19.04.22 Поставка технического спирта 100 дал</t>
  </si>
  <si>
    <t xml:space="preserve">   Договор 5489053 от 31.05.22 Поставка технического спирта 20 дал</t>
  </si>
  <si>
    <t xml:space="preserve">   Договор 5512767 от 06.06.22 Поставка технического спирта 80 дал</t>
  </si>
  <si>
    <t xml:space="preserve">   Договор 5399626 от 28.03.22 Поставка спирт пищевой Альфа 1550 дал</t>
  </si>
  <si>
    <t xml:space="preserve">   Договор 5404777 от 31.03.22 Поставка технического спирта 1550 дал</t>
  </si>
  <si>
    <t xml:space="preserve">   Договор 5415970 от 07.04.22 Поставка спирт пищевой Люкс 400 дал</t>
  </si>
  <si>
    <t xml:space="preserve">   Договор 5445577 от 28.04.22 Поставка спирт пищевой Альфа 1550 дал</t>
  </si>
  <si>
    <t xml:space="preserve">   Договор 5448958 от 29.04.22 Спирт технический  1550 дал</t>
  </si>
  <si>
    <t xml:space="preserve">   Договор 5469360 от 18.05.22 Спирт технический  1550  дал</t>
  </si>
  <si>
    <t xml:space="preserve">   Договор 5562325 от 21.06.22 Поставка спирт пищевой Альфа 1530 дал</t>
  </si>
  <si>
    <t xml:space="preserve">   Договор 5564778 от 22.06.22 Поставка спирт пищевой Альфа 1530 дал</t>
  </si>
  <si>
    <t xml:space="preserve">   Договор 5451920 от 06.05.22 Поставка спирт пищевой Люкс 70 дал</t>
  </si>
  <si>
    <t xml:space="preserve">   Договор 5516840 от 07.06.22 Поставка технического спирта 50 дал</t>
  </si>
  <si>
    <t xml:space="preserve">   Договор 5521922 от 08.06.22 Поставка технического спирта 70 дал</t>
  </si>
  <si>
    <t xml:space="preserve">   Договор 5412906 от 06.04.22 Поставка технического спирта 100 ДАЛ</t>
  </si>
  <si>
    <t xml:space="preserve">   Договор 5414083 от 06.04.22 Поставка технического спирта 50 дал</t>
  </si>
  <si>
    <t xml:space="preserve">   Договор 5432661 от 19.04.22 Поставка технического спирта 200 дал</t>
  </si>
  <si>
    <t xml:space="preserve">   Договор 5439459 от 25.04.22 Поставка спирт пищевой ,Альфа 50 дал</t>
  </si>
  <si>
    <t xml:space="preserve">   Договор 5471654 от 19.05.22 Поставка спирт пищевой Альфа 50 дал</t>
  </si>
  <si>
    <t xml:space="preserve">   Договор 5532008 от 10.06.22 Поставка спирт пищевой Альфа 50 дал</t>
  </si>
  <si>
    <t xml:space="preserve">   Договор 5572082 от 24.06.22 Поставка спирт пищевой Альфа 50 дал</t>
  </si>
  <si>
    <t xml:space="preserve">   Договор 5425207 от 14.04.22 Поставка спирт пищевой Люкс 200 дал</t>
  </si>
  <si>
    <t xml:space="preserve">   Договор 5469515 от 18.05.22 Поставка спирт пищевой Альфа 200 дал</t>
  </si>
  <si>
    <t xml:space="preserve">   Договор 5453126 от 06.05.22 Поставка спирт пищевой Люкс 1600 дал</t>
  </si>
  <si>
    <t xml:space="preserve">   Договор 5462590 от 13.05.22 Поставка спирт пищевой 1620 дал</t>
  </si>
  <si>
    <t xml:space="preserve">   Договор 5408892 от 04.04.22 Поставка спирт пищевой Альфа 500 дал</t>
  </si>
  <si>
    <t xml:space="preserve">   Договор 5462587 от 13.05.22 Поставка спирт пищевой Люкс 250 дал</t>
  </si>
  <si>
    <t xml:space="preserve">   Договор 5561162 от 21.06.22 Поставка спирт пищевой Альфа 500 дал</t>
  </si>
  <si>
    <t xml:space="preserve">   Договор 5451858 от 06.05.22 Поставка технического спирта 200 дал</t>
  </si>
  <si>
    <t xml:space="preserve">   Договор 5541544 от 14.06.22 Поставка технического спирта 180 дал</t>
  </si>
  <si>
    <t xml:space="preserve">   Договор 5471658 от 19.05.22 Поставка спирт пищевой Альфа 380 дал</t>
  </si>
  <si>
    <t xml:space="preserve">   Договор 5564776 от 22.06.22 Поставка спирт пищевой Альфа 600 дал</t>
  </si>
  <si>
    <t xml:space="preserve">   Договор 5435452 от 21.04.22 Поставка технического спирта 100 дал</t>
  </si>
  <si>
    <t xml:space="preserve">   Договор 5474809 от 20.05.22 Поставка технического спирта 100 дал</t>
  </si>
  <si>
    <t xml:space="preserve">   Договор 5572064 от 24.06.22 Поставка технического спирта 100 дал</t>
  </si>
  <si>
    <t xml:space="preserve">   Договор 5430601 от 18.04.22 Поставка спирт пищевой Люкс 20 дал</t>
  </si>
  <si>
    <t xml:space="preserve">   Договор 5521970 от 08.06.22 Поставка спирт пищевой Альфа 150 дал</t>
  </si>
  <si>
    <t xml:space="preserve">   Договор 5458199 от 11.05.22 Поставка спирт пищевой 300 люкс</t>
  </si>
  <si>
    <t xml:space="preserve">   Договор 5568381 от 23.06.22 Поставка спирт пищевой 300 дал</t>
  </si>
  <si>
    <t xml:space="preserve">   Договор 5564770 от 22.06.22 Поставка технического спирта 100 дал</t>
  </si>
  <si>
    <t xml:space="preserve">   Договор 5462499 от 13.05.22 Поставка технического спирта 20 дал</t>
  </si>
  <si>
    <t xml:space="preserve">   Договор 5478030 от 24.05.22 Поставка технического спирта 30 дал</t>
  </si>
  <si>
    <t xml:space="preserve">   Договор 5414819 от 07.04.22 Поставка технического спирта 400 дал</t>
  </si>
  <si>
    <t xml:space="preserve">   Договор 5441465 от 26.04.22 Поставка технического спирта 400 дал</t>
  </si>
  <si>
    <t xml:space="preserve">   Договор 5475787 от 23.05.22 Поставка технического спирта 250 дал</t>
  </si>
  <si>
    <t xml:space="preserve">   Договор 5480314 от 25.05.22 Поставка технического спирта 250 дал</t>
  </si>
  <si>
    <t xml:space="preserve">   Договор 5557337 от 21.06.22 Спирт тех</t>
  </si>
  <si>
    <t xml:space="preserve">   Договор 5561145 от 21.06.22 Поставка технического спирта 230 дал</t>
  </si>
  <si>
    <t xml:space="preserve">   Договор 5564771 от 22.06.22 Поставка технического спирта 110 дал</t>
  </si>
  <si>
    <t xml:space="preserve">   Договор 5568373 от 23.06.22 Спирт технический - 80 дал</t>
  </si>
  <si>
    <t xml:space="preserve">   Договор 5572065 от 24.06.22 Поставка технического спирта 80 дал</t>
  </si>
  <si>
    <t xml:space="preserve">   Договор 5573226 от 24.06.22 Поставка технического спирта 200 дал</t>
  </si>
  <si>
    <t xml:space="preserve">   Договор 5575671 от 27.06.22 Поставка спирт пищевой Альфа 300 дал</t>
  </si>
  <si>
    <t xml:space="preserve">   Договор 5575672 от 27.06.22 Поставка спирт пищевой альфа 300 дал</t>
  </si>
  <si>
    <t xml:space="preserve">   Договор 5451924 от 06.05.22 Поставка спирт пищевой Люкс 1790 дал</t>
  </si>
  <si>
    <t xml:space="preserve">   Договор 5458198 от 11.05.22 Поставка спирт пищевой Люкс 1900 дал</t>
  </si>
  <si>
    <t xml:space="preserve">   Договор 5463875 от 13.05.22 Поставка спирт пищевой Люкс 250 дал</t>
  </si>
  <si>
    <t xml:space="preserve">   Договор 5466112 от 16.05.22 Поставка спирт пищевой Люкс 1640 дал</t>
  </si>
  <si>
    <t xml:space="preserve">   Договор 5471657 от 19.05.22 Поставка спирт пищевой Альфа 2030 дал</t>
  </si>
  <si>
    <t xml:space="preserve">   Договор 5478143 от 24.05.22 Поставка спирт пищевой Альфа 1970 дал</t>
  </si>
  <si>
    <t xml:space="preserve">   Договор 5489189 от 31.05.22 Поставка спирт пищевой Альфа 1970 дал</t>
  </si>
  <si>
    <t xml:space="preserve">   Договор 5412126 от 05.04.22 Поставка спирт пищевой Люкс 100 дал</t>
  </si>
  <si>
    <t xml:space="preserve">   Договор 5414876 от 07.04.22 Поставка спирт пищевой Люкс 100 дал</t>
  </si>
  <si>
    <t xml:space="preserve">   Договор 5430600 от 18.04.22 Поставка спирт пищевой Люкс 200 дал</t>
  </si>
  <si>
    <t xml:space="preserve">   Договор 5431422 от 19.04.22 Поставка спирт пищевой Люкс 100 дал</t>
  </si>
  <si>
    <t xml:space="preserve">   Договор 5443520 от 27.04.22 Поставка спирт пищевой Люкс 200 дал</t>
  </si>
  <si>
    <t xml:space="preserve">   Договор 5451923 от 06.05.22 Поставка спирт пищевой Люкс 200 дал</t>
  </si>
  <si>
    <t xml:space="preserve">   Договор 5460355 от 12.05.22 Поставка спирт пищевой Альфа 250 дал</t>
  </si>
  <si>
    <t xml:space="preserve">   Договор 5466114 от 16.05.22 Поставка спирт пищевой Люкс 200 дал</t>
  </si>
  <si>
    <t xml:space="preserve">   Договор 5473674 от 20.05.22 Поставка спирт пищевой Альфа 100 дал</t>
  </si>
  <si>
    <t xml:space="preserve">   Договор 5475918 от 23.05.22 Поставка спирт пищевой 300 дал Альфа</t>
  </si>
  <si>
    <t xml:space="preserve">   Договор 5478144 от 24.05.22 Поставка спирт пищевой Альфа 500 дал</t>
  </si>
  <si>
    <t xml:space="preserve">   Договор 5484607 от 27.05.22 Поставка спирт пищевой Альфа 400 дал</t>
  </si>
  <si>
    <t xml:space="preserve">   Договор 5572083 от 24.06.22 Поставка спирт пищевой Альфа 200 дал</t>
  </si>
  <si>
    <t xml:space="preserve">   Договор 5579285 от 28.06.22 Поставка спирт пищевой Альфа 400 дал</t>
  </si>
  <si>
    <t xml:space="preserve">   Договор 5565981 от 22.06.22 Поставка спирт пищевой Альфа 100 дал</t>
  </si>
  <si>
    <t xml:space="preserve">   Договор 5393850 от 24.03.22 Поставка спирт пищевой Альфа 310 дал</t>
  </si>
  <si>
    <t xml:space="preserve">   Договор 5399624 от 28.03.22 Поставка спирт пищевой Альфа 170 дал</t>
  </si>
  <si>
    <t xml:space="preserve">   Договор 5404815 от 31.03.22 Поставка спирт пищевой Альфа 960 дал</t>
  </si>
  <si>
    <t xml:space="preserve">   Договор 5404817 от 31.03.22 Поставка спирт пищевой Альфа 960 дал</t>
  </si>
  <si>
    <t xml:space="preserve">   Договор 5404818 от 31.03.22 Поставка спирт пищевой Альфа 960 дал</t>
  </si>
  <si>
    <t xml:space="preserve">   Договор 5404820 от 31.03.22 Поставка спирт пищевой Альфа 430 дал</t>
  </si>
  <si>
    <t xml:space="preserve">   Договор 5406910 от 01.04.22 Поставка спирт пищевой Альфа 50 дал</t>
  </si>
  <si>
    <t xml:space="preserve">   Договор 5423186 от 13.04.22 Поставка спирт пищевой Люкс 480 дал</t>
  </si>
  <si>
    <t xml:space="preserve">   Договор 5423187 от 13.04.22 Поставка спирт пищевой Люкс 480 дал</t>
  </si>
  <si>
    <t xml:space="preserve">   Договор 5425209 от 14.04.22 Поставка спирт пищевой Люкс 480 дал</t>
  </si>
  <si>
    <t xml:space="preserve">   Договор 5425210 от 14.04.22 Поставка спирт пищевой Люкс 480 дал</t>
  </si>
  <si>
    <t xml:space="preserve">   Договор 5429382 от 18.04.22 Поставка спирт пищевой ЛЮКС 480 ДАЛ</t>
  </si>
  <si>
    <t xml:space="preserve">   Договор 5429383 от 18.04.22 Поставка спирт пищевой ЛЮКС 480 ДАЛ</t>
  </si>
  <si>
    <t xml:space="preserve">   Договор 5431424 от 19.04.22 Поставка спирт пищевой ЛЮКС 480 ДАЛ</t>
  </si>
  <si>
    <t xml:space="preserve">   Договор 5436692 от 21.04.22 Поставка спирт пищевой Люкс 480 дал</t>
  </si>
  <si>
    <t xml:space="preserve">   Договор 5436693 от 21.04.22 Поставка спирт пищевой Люкс 480 дал</t>
  </si>
  <si>
    <t xml:space="preserve">   Договор 5441524 от 26.04.22 Поставка спирт пищевой Люкс 960 дал</t>
  </si>
  <si>
    <t xml:space="preserve">   Договор 5441526 от 26.04.22 Поставка спирт пищевой Люкс 960 дал</t>
  </si>
  <si>
    <t xml:space="preserve">   Договор 5444754 от 27.04.22 Поставка спирт пищевой ЛЮКС 960 ДАЛ</t>
  </si>
  <si>
    <t xml:space="preserve">   Договор 5444755 от 27.04.22 Поставка спирт пищевой ЛЮКС 960 ДАЛ</t>
  </si>
  <si>
    <t xml:space="preserve">   Договор 5445579 от 28.04.22 Поставка спирт пищевой Альфа 250 дал</t>
  </si>
  <si>
    <t xml:space="preserve">   Договор 5447616 от 29.04.22 Поставка спирт пищевой Люкс 1920 дал</t>
  </si>
  <si>
    <t xml:space="preserve">   Договор 5447617 от 29.04.22 Поставка спирт пищевой Люкс 1620 дал</t>
  </si>
  <si>
    <t xml:space="preserve">   Договор 5447618 от 29.04.22 Поставка спирт пищевой Альфа 230 дал</t>
  </si>
  <si>
    <t xml:space="preserve">   Договор 5568379 от 23.06.22 Поставка спирт пищевой альфа 960 дал</t>
  </si>
  <si>
    <t xml:space="preserve">   Договор 5410929 от 05.04.22 Поставка спирт пищевой Люкс 1600 дал</t>
  </si>
  <si>
    <t xml:space="preserve">   Договор 5449787 от 05.05.22 Поставка спирт пищевой Альфа 1600 дал</t>
  </si>
  <si>
    <t xml:space="preserve">   Договор 5469512 от 18.05.22 Поставка спирт пищевой Люкс 1600 дал</t>
  </si>
  <si>
    <t xml:space="preserve">   Договор 5516887 от 07.06.22 Поставка спирт пищевой Альфа 1600 дал</t>
  </si>
  <si>
    <t xml:space="preserve">   Договор 5478027 от 24.05.22 Поставка технического спирта 100 дал</t>
  </si>
  <si>
    <t xml:space="preserve">   Договор 5427250 от 15.04.22 Поставка спирт пищевой Люкс 200 дал</t>
  </si>
  <si>
    <t xml:space="preserve">   Договор 5484606 от 27.05.22 Поставка спирт пищевой Альфа 200 дал</t>
  </si>
  <si>
    <t xml:space="preserve">   Договор 5564774 от 22.06.22 Поставка спирт пищевой Альфа 200 дал</t>
  </si>
  <si>
    <t xml:space="preserve">   Договор 5565980 от 22.06.22 Поставка спирт пищевой Альфа 100 дал</t>
  </si>
  <si>
    <t xml:space="preserve">   Договор 5420846 от 12.04.22 Поставка технического спирта 100 дал</t>
  </si>
  <si>
    <t xml:space="preserve">   Договор 5451856 от 06.05.22 Поставка технического спирта 100 дал</t>
  </si>
  <si>
    <t xml:space="preserve">   Договор 5486714 от 30.05.22 Поставка технического спирта 200 дал</t>
  </si>
  <si>
    <t xml:space="preserve">   Договор 5549691 от 16.06.22 Поставка спирт пищевой Альфа 1600 дал</t>
  </si>
  <si>
    <t xml:space="preserve">   Договор 5401065 от 29.03.22 Поставка Жидкой барды 100</t>
  </si>
  <si>
    <t xml:space="preserve">   Договор 5494003 от 01.06.22 Поставка спирт пищевой Альфа 700 дал</t>
  </si>
  <si>
    <t xml:space="preserve">   Договор 5418723 от 11.04.22 Поставка спирт пищевой Люкс 500 дал</t>
  </si>
  <si>
    <t xml:space="preserve">   Договор 5435501 от 21.04.22 Поставка спирт пищевой Люкс 500 дал</t>
  </si>
  <si>
    <t xml:space="preserve">   Договор 5462584 от 13.05.22 Поставка спирт пищевой Люкс 490 дал</t>
  </si>
  <si>
    <t xml:space="preserve">   Договор 5494001 от 01.06.22 Поставка спирт пищевой Альфа 500 дал</t>
  </si>
  <si>
    <t xml:space="preserve">   Договор 5549692 от 16.06.22 Поставка спирт пищевой Альфа 500 дал</t>
  </si>
  <si>
    <t xml:space="preserve">   Договор 5431420 от 19.04.22 Поставка спирт пищевой ЛЮКС 200 ДАЛ</t>
  </si>
  <si>
    <t xml:space="preserve">   Договор 5458197 от 11.05.22 Поставка спирт пищевой Люкс 500 дал</t>
  </si>
  <si>
    <t xml:space="preserve">   Договор 5549693 от 16.06.22 Поставка спирт пищевой Альфа 500 дал</t>
  </si>
  <si>
    <t xml:space="preserve">   Договор 5568372 от 23.06.22 Поставка технического спирта 50 дал</t>
  </si>
  <si>
    <t xml:space="preserve">   Договор 5408893 от 04.04.22 Поставка спирт пищевой Альфа 3100 дал</t>
  </si>
  <si>
    <t xml:space="preserve">   Договор 5470751 от 18.05.22 Поставка спирт пищевой Альфа 900 дал</t>
  </si>
  <si>
    <t xml:space="preserve">   Договор 5473678 от 20.05.22 Поставка спирт пищевой Альфа 2200 Люкс</t>
  </si>
  <si>
    <t xml:space="preserve">   Договор 5521972 от 08.06.22 Поставка спирт пищевой Альфа 600 дал</t>
  </si>
  <si>
    <t xml:space="preserve">   Договор 5536833 от 13.06.22 Поставка спирт пищевой Альфа 2500 дал</t>
  </si>
  <si>
    <t xml:space="preserve">   Договор 5478028 от 24.05.22 Поставка технического спирта 120 дал</t>
  </si>
  <si>
    <t xml:space="preserve">   Договор 5461601 от 12.05.22 Поставка технического спирта 100 дал</t>
  </si>
  <si>
    <t xml:space="preserve">   Договор 5576903 от 27.06.22 Поставка спирт пищевой Альфа 1000 дал</t>
  </si>
  <si>
    <t xml:space="preserve">   Договор 5418724 от 11.04.22 Поставка спирт пищевой Люкс 3200 дал</t>
  </si>
  <si>
    <t xml:space="preserve">   Договор 5422333 от 12.04.22 Поставка спирт пищевой Альфа 3200 дал</t>
  </si>
  <si>
    <t xml:space="preserve">   Договор 5427251 от 15.04.22 Поставка спирт пищевой Люкс 3200 дал</t>
  </si>
  <si>
    <t xml:space="preserve">   Договор 5437451 от 22.04.22 Поставка спирт пищевой Альфа 3200 дал</t>
  </si>
  <si>
    <t xml:space="preserve">   Договор 5441528 от 26.04.22 Поставка спирт пищевой Люкс 280 дал</t>
  </si>
  <si>
    <t xml:space="preserve">   Договор 5443522 от 27.04.22 Поставка спирт пищевой Люкс 2920 дал</t>
  </si>
  <si>
    <t xml:space="preserve">   Договор 5445578 от 28.04.22 Поставка спирт пищевой Альфа 3200 дал</t>
  </si>
  <si>
    <t xml:space="preserve">   Договор 5505421 от 03.06.22 Поставка спирт пищевой Альфа 3200 дал</t>
  </si>
  <si>
    <t xml:space="preserve">   Договор 5511592 от 27.06.22 Поставка спирт пищевой</t>
  </si>
  <si>
    <t xml:space="preserve">   Договор 5541585 от 14.06.22 Поставка спирт пищевой Альфа 2000 дал</t>
  </si>
  <si>
    <t xml:space="preserve">   Договор 5549695 от 16.06.22 Поставка спирт пищевой Альфа 250 дал</t>
  </si>
  <si>
    <t xml:space="preserve">   Договор 5408894 от 04.04.22 Поставка спирт пищевой Альфа 250 дал</t>
  </si>
  <si>
    <t xml:space="preserve">   Договор 5472852 от 19.05.22 Поставка спирт пищевой Люкс 100 дал</t>
  </si>
  <si>
    <t xml:space="preserve">   Договор 5451925 от 06.05.22 Поставка спирт пищевой Люкс 300 дал</t>
  </si>
  <si>
    <t xml:space="preserve">   Договор 5415969 от 07.04.22 Поставка спирт пищевой Люкс 3100 дал</t>
  </si>
  <si>
    <t xml:space="preserve">   Договор 5459455 от 11.05.22 Поставка спирт пищевой Люкс 3100 дал</t>
  </si>
  <si>
    <t xml:space="preserve">   Договор 5471656 от 19.05.22 Поставка спирт пищевой Альфа 3100 дал</t>
  </si>
  <si>
    <t xml:space="preserve">   Договор 5532007 от 10.06.22 Поставка спирт пищевой Альфа 3100 дал</t>
  </si>
  <si>
    <t xml:space="preserve">   Договор 5432682 от 19.04.22 Поставка спирт пищевой ЛЮКС 150 ДАЛ</t>
  </si>
  <si>
    <t xml:space="preserve">   Договор 5561161 от 21.06.22 Поставка спирт пищевой Альфа 150 дал</t>
  </si>
  <si>
    <t xml:space="preserve">   Договор 5438620 от 22.04.22 Поставка технического спирта 30 дал</t>
  </si>
  <si>
    <t xml:space="preserve">   Договор 5462585 от 13.05.22 Поставка спирт пищевой Люкс 30 дал</t>
  </si>
  <si>
    <t xml:space="preserve">   Договор 5569631 от 23.06.22 Спирт пищевой АЛЬФА - 100 дал</t>
  </si>
  <si>
    <t xml:space="preserve">   Договор 5406908 от 01.04.22 Поставка спирт пищевой Люкс 200 дал</t>
  </si>
  <si>
    <t xml:space="preserve">   Договор 5558560 от 20.06.22 Поставка спирт пищевой Альфа 400 дал</t>
  </si>
  <si>
    <t xml:space="preserve">   Договор 5558553 от 24.06.22 Поставка технического спирта</t>
  </si>
  <si>
    <t xml:space="preserve">   Договор 5422332 от 12.04.22 Поставка спирт пищевой Люкс 140 дал</t>
  </si>
  <si>
    <t xml:space="preserve">   Договор 5557364 от 20.06.22 Поставка спирт пищевой Альфа 140 дал</t>
  </si>
  <si>
    <t xml:space="preserve">   Договор 5568380 от 23.06.22 Поставка спирт пищевой Альфа 140 дал</t>
  </si>
  <si>
    <t xml:space="preserve">   Договор 5541584 от 14.06.22 Поставка спирт пищевой Альфа 200 дал</t>
  </si>
  <si>
    <t xml:space="preserve">   Договор 5410095 от 04.04.22 Поставка спирт пищевой Альфа 170 дал</t>
  </si>
  <si>
    <t xml:space="preserve">   Договор 5435502 от 21.04.22 Поставка спирт пищевой Люкс 100 дал</t>
  </si>
  <si>
    <t xml:space="preserve">   Договор 5443524 от 27.04.22 Поставка спирт пищевой Люкс 180 дал</t>
  </si>
  <si>
    <t xml:space="preserve">   Договор 5451922 от 06.05.22 Поставка спирт пищевой Люкс 190 дал</t>
  </si>
  <si>
    <t xml:space="preserve">   Договор 5471655 от 19.05.22 Поставка спирт пищевой Альфа 190 дал</t>
  </si>
  <si>
    <t xml:space="preserve">   Договор 5480435 от 25.05.22 Поставка спирт пищевой Альфа 350 дал</t>
  </si>
  <si>
    <t xml:space="preserve">   Договор 5489186 от 31.05.22 Поставка спирт пищевой Альфа 200 дал</t>
  </si>
  <si>
    <t xml:space="preserve">   Договор 5562322 от 21.06.22 Поставка спирт пищевой Альфа 100 дал</t>
  </si>
  <si>
    <t xml:space="preserve">   Договор 5576902 от 27.06.22 Поставка спирт пищевой Альфа 160 дал</t>
  </si>
  <si>
    <t xml:space="preserve">   Договор 5459438 от 11.05.22 Поставка технического спирта 200 дал</t>
  </si>
  <si>
    <t xml:space="preserve">   Договор 5516842 от 07.06.22 Поставка технического спирта 120 дал</t>
  </si>
  <si>
    <t xml:space="preserve">   Договор 5532006 от 10.06.22 Поставка спирт пищевой Альфа 80 дал</t>
  </si>
  <si>
    <t xml:space="preserve">   Договор 5398388 от 28.03.22 Поставка спирт пищевой Альфа 90 дал</t>
  </si>
  <si>
    <t xml:space="preserve">   Договор 5398390 от 28.03.22 Поставка спирт пищевой Альфа 3280 дал</t>
  </si>
  <si>
    <t xml:space="preserve">   Договор 5399620 от 28.03.22 Поставка спирт пищевой Альфа 270 дал</t>
  </si>
  <si>
    <t xml:space="preserve">   Договор 5449785 от 05.05.22 Поставка спирт пищевой Альфа 3550 дал</t>
  </si>
  <si>
    <t xml:space="preserve">   Договор 5453125 от 06.05.20 Поставка спирт пищевой Люкс 1400 дал</t>
  </si>
  <si>
    <t xml:space="preserve">   Договор 5454040 от 07.05.22 Поставка спирт пищевой Люкс 2150 дал</t>
  </si>
  <si>
    <t xml:space="preserve">   Договор 5463873 от 13.05.22 Поставка спирт пищевой Люкс 3550 дал</t>
  </si>
  <si>
    <t xml:space="preserve">   Договор 5410076 от 04.04.22 Поставка технического спирта 40 дал</t>
  </si>
  <si>
    <t xml:space="preserve">   Договор 5438595 от 22.04.22 Поставка технического спирта 140 дал</t>
  </si>
  <si>
    <t xml:space="preserve">   Договор 5403180 от 30.03.20 Поставка Жидкой барды 100 тн</t>
  </si>
  <si>
    <t xml:space="preserve">   Договор 5427704 от 15.04.22 Поставка Жидкой барды 100 тн</t>
  </si>
  <si>
    <t xml:space="preserve">   Договор 5441892 от 26.04.22 Поставка Жидкой барды 100 тн</t>
  </si>
  <si>
    <t xml:space="preserve">   Договор 5467492 от 17.05.22 Поставка Жидкой барды 100 тн</t>
  </si>
  <si>
    <t xml:space="preserve">   Договор 5522349 от 21.06.22 Поставка Жидкой барды</t>
  </si>
  <si>
    <t xml:space="preserve">   Договор 5412129 от 05.04.22 Поставка спирт пищевой Альфа 100 дал</t>
  </si>
  <si>
    <t xml:space="preserve">   Договор 5498873 от 12.06.22 Поставка технического спирта 200 дал</t>
  </si>
  <si>
    <t xml:space="preserve">   Договор 5443467 от 27.04.22 Поставка технического спирта 50 ДАЛ</t>
  </si>
  <si>
    <t xml:space="preserve">   Договор 5468412 от 17.05.22 Поставка технического спирта 50 дал</t>
  </si>
  <si>
    <t xml:space="preserve">   Договор 5485854 от 27.05.22 Поставка технического спирта 25 ДАЛ</t>
  </si>
  <si>
    <t xml:space="preserve">   Договор 5541543 от 14.06.22 Поставка технического спирта 50 дал</t>
  </si>
  <si>
    <t xml:space="preserve">   Договор 5455991 от 10.05.22 Поставка спирт пищевой Альфа 3100 Альфа</t>
  </si>
  <si>
    <t xml:space="preserve">   Договор 5460353 от 12.05.22 Поставка спирт пищевой Альфа 3530 дал</t>
  </si>
  <si>
    <t xml:space="preserve">   Договор 5424410 от 13.04.22 Поставка спирт пищевой 200 дал</t>
  </si>
  <si>
    <t xml:space="preserve">   Договор 5468459 от 17.05.22 Поставка спирт пищевой Люкс 180 дал</t>
  </si>
  <si>
    <t xml:space="preserve">   Договор 5399819 от 28.03.22 Поставка Жидкой барды 600 тн</t>
  </si>
  <si>
    <t xml:space="preserve">   Договор 5435877 от 21.04.22 Поставка Жидкой барды 400 тн</t>
  </si>
  <si>
    <t xml:space="preserve">   Договор 5453213 от 06.05.22 Поставка Жидкой барды 300 тн</t>
  </si>
  <si>
    <t xml:space="preserve">   Договор 5465167 от 16.05.22 Поставка Жидкой барды 500 тн</t>
  </si>
  <si>
    <t xml:space="preserve">   Договор 5494369 от 01.06.22 Поставка Жидкой барды 500  тн</t>
  </si>
  <si>
    <t xml:space="preserve">   Договор 5532357 от 10.06.20 Поставка Жидкой барды 500 тн</t>
  </si>
  <si>
    <t xml:space="preserve">   Договор 5424387 от 13.04.22 Поставка технического спирта 50 дал</t>
  </si>
  <si>
    <t xml:space="preserve">   Договор 5526953 от 09.06.22 Поставка технического спирта 10 дал</t>
  </si>
  <si>
    <t xml:space="preserve">   Договор 5436657 от 21.04.22 Поставка технического спирта 300 дал</t>
  </si>
  <si>
    <t xml:space="preserve">   Договор 5460276 от 12.05.22 Поставка технического спирта 400 дал</t>
  </si>
  <si>
    <t xml:space="preserve">   Договор 5531978 от 10.06.22 Поставка технического спирта 230 дал</t>
  </si>
  <si>
    <t xml:space="preserve">   Договор 5553496 от 17.06.22 Поставка технического спирта 230 ДАЛ</t>
  </si>
  <si>
    <t xml:space="preserve">   Договор 5464693 от 16.05.22 Поставка технического спирта 100 дал</t>
  </si>
  <si>
    <t xml:space="preserve">   Договор 5412907 от 06.04.22 Поставка технического спирта 80 ДАЛ</t>
  </si>
  <si>
    <t xml:space="preserve">   Договор 5451857 от 06.05.22 Поставка технического спирта 80 дал</t>
  </si>
  <si>
    <t xml:space="preserve">   Договор 5417504 от 08.04.22 Поставка спирт пищевой Люкс 1100 дал</t>
  </si>
  <si>
    <t xml:space="preserve">   Договор 5480438 от 25.05.22 Поставка спирт пищевой Альфа 20 дал</t>
  </si>
  <si>
    <t xml:space="preserve">   Договор 5482565 от 26.05.22 Поставка спирт пищевой Альфа 3180 дал</t>
  </si>
  <si>
    <t xml:space="preserve">   Договор 5468458 от 17.05.22 Поставка спирт пищевой Люкс 40 дал</t>
  </si>
  <si>
    <t xml:space="preserve">   Договор 5428508 от 15.04.22 Поставка спирт пищевой Люкс 500 дал</t>
  </si>
  <si>
    <t xml:space="preserve">   Договор 5461617 от 12.05.22 Поставка спирт пищевой Люкс 500 дал</t>
  </si>
  <si>
    <t xml:space="preserve">   Договор 5561163 от 21.06.22 Поставка спирт пищевой Альфа 500 дал</t>
  </si>
  <si>
    <t xml:space="preserve">   Договор 5545764 от 22.06.22 Поставка технического спирта</t>
  </si>
  <si>
    <t xml:space="preserve">   Договор 5434664 от 20.04.22 Поставка технического спирта 1000 дал</t>
  </si>
  <si>
    <t xml:space="preserve">   Договор 5402650 от 30.03.22 Поставка спирт пищевой Альфа 100 дал</t>
  </si>
  <si>
    <t xml:space="preserve">   Договор 5423185 от 13.04.22 Поставка спирт пищевой Люкс 100 дал</t>
  </si>
  <si>
    <t xml:space="preserve">   Договор 5449789 от 05.05.22 Поставка спирт пищевой Альфа 50 дал</t>
  </si>
  <si>
    <t xml:space="preserve">   Договор 5455993 от 10.05.22 Поставка спирт пищевой альфа 100 дал</t>
  </si>
  <si>
    <t xml:space="preserve">   Договор 5466113 от 16.05.22 Поставка спирт пищевой Люкс 100 дал</t>
  </si>
  <si>
    <t xml:space="preserve">   Договор 5549688 от 16.06.22 Поставка спирт пищевой Альфа 100 дал</t>
  </si>
  <si>
    <t xml:space="preserve">   Договор 5579286 от 28.06.22 Поставка спирт пищевой Альфа 100 дал</t>
  </si>
  <si>
    <t xml:space="preserve">   Договор 5407348 от 01.04.22 Поставка Жидкой барды 500 тн</t>
  </si>
  <si>
    <t xml:space="preserve">   Договор 5410248 от 04.04.22 Поставка Жидкой барды 400 тн</t>
  </si>
  <si>
    <t xml:space="preserve">   Договор 5411405 от 05.04.22 Поставка Жидкой барды 400 тн</t>
  </si>
  <si>
    <t xml:space="preserve">   Договор 5413359 от 06.04.22 Поставка Жидкой барды 600 тн</t>
  </si>
  <si>
    <t xml:space="preserve">   Договор 5415299 от 07.04.22 Поставка Жидкой барды 600 тн</t>
  </si>
  <si>
    <t xml:space="preserve">   Договор 5417718 от 08.04.22 Поставка Жидкой барды 600 тн</t>
  </si>
  <si>
    <t xml:space="preserve">   Договор 5419156 от 11.04.22 Поставка Жидкой барды 400  тн</t>
  </si>
  <si>
    <t xml:space="preserve">   Договор 5421405 от 12.04.22 Поставка Жидкой барды 500 тн</t>
  </si>
  <si>
    <t xml:space="preserve">   Договор 5423640 от 13.04.22 Поставка Жидкой барды 400 тн</t>
  </si>
  <si>
    <t xml:space="preserve">   Договор 5448075 от 29.04.22 Поставка Жидкой барды 500 тн</t>
  </si>
  <si>
    <t xml:space="preserve">   Договор 5467493 от 17.05.22 Поставка Жидкой барды 300 тн</t>
  </si>
  <si>
    <t xml:space="preserve">   Договор 5480816 от 25.05.22 Поставка Жидкой барды 200 тн</t>
  </si>
  <si>
    <t xml:space="preserve">   Договор 5488325 от 30.05.22 Поставка Жидкой барды 600 тн</t>
  </si>
  <si>
    <t xml:space="preserve">   Договор 5527332 от 09.06.22 Поставка Жидкой барды 200 тн</t>
  </si>
  <si>
    <t xml:space="preserve">   Договор 5553890 от 17.06.22 Поставка Жидкой барды 600 тн</t>
  </si>
  <si>
    <t xml:space="preserve">   Договор 5554790 от 17.06.22 Поставка Жидкой барды 400 тн</t>
  </si>
  <si>
    <t xml:space="preserve">   Договор 5558694 от 22.06.22 Поставка Жидкой барды</t>
  </si>
  <si>
    <t xml:space="preserve">   Договор 5561518 от 21.06.22 Поставка Жидкой барды 400 тн</t>
  </si>
  <si>
    <t xml:space="preserve">   Договор 55665135 от 22.06.22 Поставка Жидкой барды 500 тн</t>
  </si>
  <si>
    <t xml:space="preserve">   Договор 5568773 от 23.06.22 Поставка Жидкой барды 300 тн</t>
  </si>
  <si>
    <t xml:space="preserve">   Договор 5576043 от 27.06.22 Поставка Жидкой барды</t>
  </si>
  <si>
    <t xml:space="preserve">   Договор 5579636 от 28.06.22 Поставка Жидкой барды</t>
  </si>
  <si>
    <t xml:space="preserve">   Договор 5586337 от 30.06.20 Поставка Жидкой барды 600 тн</t>
  </si>
  <si>
    <t xml:space="preserve">   Договор № 5426553 от 14.04.2022 Барда жидкая 400 тн</t>
  </si>
  <si>
    <t xml:space="preserve">   Договор № 5427705 от 15.04.2022 Барда жидкая 400 тн</t>
  </si>
  <si>
    <t xml:space="preserve">   Договор № 5429828 от 18.04.2022 Барда жидкая 500 тн</t>
  </si>
  <si>
    <t xml:space="preserve">   Договор № 5431827 от 19.04.2022 Барда жидкая 600 тн</t>
  </si>
  <si>
    <t xml:space="preserve">   Договор № 5433902 от 20.04.2022 Барда жидкая 600 тн</t>
  </si>
  <si>
    <t xml:space="preserve">   Договор № 5437850 от 22.04.2022 Барда жидкая 500 тн</t>
  </si>
  <si>
    <t xml:space="preserve">   Договор № 5439857 от 25.04.2022 Барда жидкая 400 тн</t>
  </si>
  <si>
    <t xml:space="preserve">   Договор № 5441894 от 26.04.2022 Барда жидкая 400 тн</t>
  </si>
  <si>
    <t xml:space="preserve">   Договор № 5443914 от 27.04.2022 Барда жидкая 800 тн</t>
  </si>
  <si>
    <t xml:space="preserve">   Договор № 5444859 от 27.04.2022 Барда жидкая 700 тн</t>
  </si>
  <si>
    <t xml:space="preserve">   Договор № 5446009 от 28.04.2022 Барда жидкая 800 тн</t>
  </si>
  <si>
    <t xml:space="preserve">   Договор № 5448075 от 29.04.2022 Барда жидкая 700 тн</t>
  </si>
  <si>
    <t xml:space="preserve">   Договор № 5449139 от 29.04.2022 Барда жидкая 1000 тн</t>
  </si>
  <si>
    <t xml:space="preserve">   Договор № 5450105 от 05.05.2022 Барда жидкая 400 тн</t>
  </si>
  <si>
    <t xml:space="preserve">   Договор № 5454393 от 07.05.2022 Барда жидкая 500 тн</t>
  </si>
  <si>
    <t xml:space="preserve">   Договор № 5456356 от 10.05.2022 Барда жидкая 400 тн</t>
  </si>
  <si>
    <t xml:space="preserve">   Договор № 5458565 от 11.05.2022 Барда жидкая 600 тн</t>
  </si>
  <si>
    <t xml:space="preserve">   Договор № 5460698 от 12.05.2022 Барда жидкая 600 тн</t>
  </si>
  <si>
    <t xml:space="preserve">   Договор № 5463967 от 13.05.2022 Барда жидкая 600 тн</t>
  </si>
  <si>
    <t xml:space="preserve">   Договор № 5469837 от 18.05.2022 Барда жидкая 200 тн</t>
  </si>
  <si>
    <t xml:space="preserve">   Договор № 5472931 от 19.05.2022 Барда жидкая 200 тн</t>
  </si>
  <si>
    <t xml:space="preserve">   Договор № 5474020 от 20.05.2022 Барда жидкая 600 тн</t>
  </si>
  <si>
    <t xml:space="preserve">   Договор № 5476279 от 23.05.2022 Барда жидкая 600 тн</t>
  </si>
  <si>
    <t xml:space="preserve">   Договор № 5478520 от 4.05.2022 Барда жидкая 300 тн</t>
  </si>
  <si>
    <t xml:space="preserve">   Договор № 5482928 от 26.05.2022 Барда жидкая 400 тн</t>
  </si>
  <si>
    <t xml:space="preserve">   Договор № 5484995 от 27.05.2022 Барда жидкая 600 тн</t>
  </si>
  <si>
    <t xml:space="preserve">   Договор № 5487246 от 30.05.2022 Барда жидкая 600 тн</t>
  </si>
  <si>
    <t xml:space="preserve">   Договор № 5499325 от 02.06.2022 Барда жидкая 100 тн</t>
  </si>
  <si>
    <t xml:space="preserve">   Договор № 5504460 от 03.06.2022 Барда жидкая 600 тн</t>
  </si>
  <si>
    <t xml:space="preserve">   Договор № 5512933 от 06.06.2022 Барда жидкая 800 тн</t>
  </si>
  <si>
    <t xml:space="preserve">   Договор № 5517269 от 07.06.2022 Барда жидкая 600 тн</t>
  </si>
  <si>
    <t xml:space="preserve">   Договор № 5522350 от 08.06.2022 Барда жидкая 400 тн</t>
  </si>
  <si>
    <t xml:space="preserve">   Договор № 5533232 от 10.06.2022 Барда жидкая 300 тн</t>
  </si>
  <si>
    <t xml:space="preserve">   Договор № 5537205 от 13.06.2022 Барда жидкая 400 тн</t>
  </si>
  <si>
    <t xml:space="preserve">   Договор № 5541958 от 14.06.2022 Барда жидкая 500 тн</t>
  </si>
  <si>
    <t xml:space="preserve">   Договор № 5546190 от 15.06.2022 Барда жидкая 400 тн</t>
  </si>
  <si>
    <t xml:space="preserve">   Договор № 5550063 от 16.06.2022 Барда жидкая 300 тн</t>
  </si>
  <si>
    <t xml:space="preserve">   Договор № 5572420 от 24.06.2022 Барда жидкая 800 тн</t>
  </si>
  <si>
    <t xml:space="preserve">   Договор 5408891 от 04.04.22 Поставка спирт пищевой Альфа 100 дал</t>
  </si>
  <si>
    <t xml:space="preserve">   Договор 5494002 от 01.06.22 Поставка спирт пищевой Альфа 150 дал</t>
  </si>
  <si>
    <t xml:space="preserve">   Договор 5410932 от 05.04.22 Поставка спирт пищевой Люкс 20 дал</t>
  </si>
  <si>
    <t xml:space="preserve">   Договор 5459454 от 11.05.22 Поставка спирт пищевой Люкс 20 дал</t>
  </si>
  <si>
    <t xml:space="preserve">   Договор 5562324 от 21.06.22 Поставка спирт пищевой Альфа 40 дал</t>
  </si>
  <si>
    <t xml:space="preserve">   Договор 5403972 от 30.03.22 Поставка спирт технического спирта 200 дал</t>
  </si>
  <si>
    <t xml:space="preserve">   Договор 5433485 от 20.04.22 Поставка спирт пищевой Люкс 90 дал</t>
  </si>
  <si>
    <t xml:space="preserve">   Договор 5545802 от 15.06.22 Поставка спирт пищевой Альфа 90 дал</t>
  </si>
  <si>
    <t xml:space="preserve">   Договор 19 от 05.01.22 Поставка ЭАФ втроичный 156.94</t>
  </si>
  <si>
    <t xml:space="preserve">   Договор 5419977 от 11.04.22 Поставка спирт пищевой Люкс 300 дал</t>
  </si>
  <si>
    <t xml:space="preserve">   Договор 5420910 от 12.04.22 Поставка спирт пищевой Люкс 200 дал</t>
  </si>
  <si>
    <t xml:space="preserve">   Договор 5441523 от 26.04.22 Поставка спирт пищевой Люкс 400 дал</t>
  </si>
  <si>
    <t xml:space="preserve">   Договор 5564775 от 22.06.22 Поставка спирт пищевой Альфа 100 дал</t>
  </si>
  <si>
    <t xml:space="preserve">   Договор 5572063 от 24.06.22 Поставка технического спирта 50 дал</t>
  </si>
  <si>
    <t xml:space="preserve">   Договор 5545763 от 15.06.22 Поставка технического спирта 100 дал</t>
  </si>
  <si>
    <t xml:space="preserve">   Договор 5545765 от 15.06.22 Поставка технического спирта 90 дал</t>
  </si>
  <si>
    <t xml:space="preserve">   Договор 5427252 от 15.04.22 Поставка спирт пищевой люкс 900 дал</t>
  </si>
  <si>
    <t xml:space="preserve">   Договор 5428507 от 15.04.22 Поставка спирт пищевой Люкс 100 дал</t>
  </si>
  <si>
    <t xml:space="preserve">   Договор 5451927 от 06.05.22 Поставка спирт пищевой Люкс 1000 дал</t>
  </si>
  <si>
    <t xml:space="preserve">   Договор 5554679 от 17.06.22 Поставка спирт пищевой 610 дал</t>
  </si>
  <si>
    <t xml:space="preserve">   Договор 5420911 от 12.04.22 Поставка спирт пищевой Люкс 250 дал</t>
  </si>
  <si>
    <t xml:space="preserve">   Договор 5429381 от 18.04.22 Поставка спирт пищевой ЛЮКС 250 ДАЛ</t>
  </si>
  <si>
    <t xml:space="preserve">   Договор 5430602 от 18.04.22 Поставка спирт пищевой Люкс 250 дал</t>
  </si>
  <si>
    <t xml:space="preserve">   Договор 5454043 от 07.05.22 Поставка спирт пищевой Люкс 400 дал</t>
  </si>
  <si>
    <t xml:space="preserve">   Договор 5473677 от 20.05.22 Поставка спирт пищевой 400 Альфа</t>
  </si>
  <si>
    <t xml:space="preserve">   Договор 5516888 от 07.06.22 Поставка спирт пищевой Альфа 500 дал</t>
  </si>
  <si>
    <t xml:space="preserve">   Договор 5541586 от 14.06.22 Поставка спирт пищевой Альфа 500 дал</t>
  </si>
  <si>
    <t xml:space="preserve">   Договор 5549690 от 16.06.22 Поставка спирт пищевой Альфа 500 дал</t>
  </si>
  <si>
    <t xml:space="preserve">   Договор 5553527 от 17.06.22 Поставка спирт пищевой Альфа 500 дал</t>
  </si>
  <si>
    <t xml:space="preserve">   Договор 5573231 от 24.06.22 Поставка спирт пищевой Альфа 300 дал</t>
  </si>
  <si>
    <t>СП ELSUN-SHAROB</t>
  </si>
  <si>
    <t xml:space="preserve">   Договор 5447615 от 29.04.22 Поставка спирт пищевой Люкс 1200 дал</t>
  </si>
  <si>
    <t xml:space="preserve">   Договор 5469513 от 18.05.22 Поставка спирт пищевой Альфа 1600 дал</t>
  </si>
  <si>
    <t xml:space="preserve">   Договор 5478145 от 24.05.22 Поставка спирт пищевой Аьлфа 1600 дал</t>
  </si>
  <si>
    <t xml:space="preserve">   Договор 5482569 от 26.05.22 Поставка спирт пищевой Альфа 1600 дал</t>
  </si>
  <si>
    <t xml:space="preserve">   Договор 5486854 от 30.05.22 Поставка спирт пищевой Альфа 2300 дал</t>
  </si>
  <si>
    <t xml:space="preserve">   Договор 5494000 от 01.06.22 Поставка спирт пищевой Альфа 900 дал</t>
  </si>
  <si>
    <t xml:space="preserve">   Договор 5484603 от 27.05.22 Поставка спирт пищевой Альфа 1540 дал</t>
  </si>
  <si>
    <t xml:space="preserve">   Договор 5562323 от 21.06.22 Поставка спирт пищевой Альфа 1540 дал</t>
  </si>
  <si>
    <t xml:space="preserve">   Договор 5569630 от 24.06.22 Поставка спирт пищевой Альфа 1540 дал</t>
  </si>
  <si>
    <t>СП ООО Кока Кола ичимлиги  ЛТД</t>
  </si>
  <si>
    <t xml:space="preserve">   Договор 5457170 от 10.05.22 Поставка технического спирта 20 дал</t>
  </si>
  <si>
    <t>УРМВ марказий ёкилги базаси</t>
  </si>
  <si>
    <t xml:space="preserve">   Договор 5526951 от 22.06.22 Поставка технического спирта</t>
  </si>
  <si>
    <t>BAKER STREET 221A mas'uliyati cheklangan jamiyati</t>
  </si>
  <si>
    <t>OQQO'RG'ON YONG'IN QALQONI YONG'INGA QARSHI KURASH mas'uliyati cheklangan jami</t>
  </si>
  <si>
    <t>PROFACADEMY nodavlat ta`lim muassasasi</t>
  </si>
  <si>
    <t>AJ "O`ZAGROSUG`URTA"</t>
  </si>
  <si>
    <t>DUK SANOAT XAVFSIZLIGI KO'MAKLASHISH MARKAZI</t>
  </si>
  <si>
    <t>MChJ "SBS-INFOSOFT"</t>
  </si>
  <si>
    <t>MChJ "SIANT BAHO"</t>
  </si>
  <si>
    <t>MChJ BIZNES-DAILY MEDIA noshirlik uyi</t>
  </si>
  <si>
    <t>MChJ NEFT-GAZ TRADE ENGINEERING</t>
  </si>
  <si>
    <t>MChJ NORMA</t>
  </si>
  <si>
    <t>Toshkent Davlat agrar universiteti</t>
  </si>
  <si>
    <t>Toshkent moliya instituti</t>
  </si>
  <si>
    <t>Toshkent Tibbiyot Akademiyasi</t>
  </si>
  <si>
    <t>Toshkent vil.TABIATNI MUXOFAZA QILISH qo'mitasi</t>
  </si>
  <si>
    <t>Yangiyo'l  shahar  ATB QQB</t>
  </si>
  <si>
    <t xml:space="preserve">   Договор 399725 от 17.06.22 услуга по иследование конструкции</t>
  </si>
  <si>
    <t xml:space="preserve">   Договор 415169 от 23.06.22 услуга по иследование конструкции</t>
  </si>
  <si>
    <t xml:space="preserve">   Договор 364890 от 05.06.22 обучение</t>
  </si>
  <si>
    <t xml:space="preserve">   Договор 301999 от 10.06.22 обучение</t>
  </si>
  <si>
    <t>VAKIF Адвокатлик фирмаси</t>
  </si>
  <si>
    <t xml:space="preserve">   Договор 5 от 29.04.22 юридические услуги</t>
  </si>
  <si>
    <t xml:space="preserve">   Договор 09-М11-05811000000 от 14.04.22 Страхование опасных объектов</t>
  </si>
  <si>
    <t xml:space="preserve">   Договор 7 от 19.05.22 Услуги прочие</t>
  </si>
  <si>
    <t xml:space="preserve">   Договор 22-001-63952 от 05.04.22 Поверка СИ</t>
  </si>
  <si>
    <t xml:space="preserve">   Договор 1881/Э-135юрс от 21.02.12г.и доп.согл.№1881-2/ИК от 12.09.19г. Услуги депозитария</t>
  </si>
  <si>
    <t xml:space="preserve">   Договор 258129 от 25.04.22 Услуги по оценке сист.корп.управл.</t>
  </si>
  <si>
    <t xml:space="preserve">   Договор 397359 от 17.06.22 Услуги "Электронное голосование"</t>
  </si>
  <si>
    <t xml:space="preserve">   Договор 678-324юрс от 27.04.22 лабораторные исследования</t>
  </si>
  <si>
    <t xml:space="preserve">   Договор 3-233-2022 от 17.02.22 Услуги  прочие</t>
  </si>
  <si>
    <t xml:space="preserve">   Договор 47-05-22 от 13.05.22 Услуги по разраб.нормат.актов</t>
  </si>
  <si>
    <t xml:space="preserve">   Договор 48/04-22 от 13.04.22 Услуги по разраб.нормат.актов</t>
  </si>
  <si>
    <t xml:space="preserve">   Договор 535 от 11.05.22 Программа ВЭД-контракт</t>
  </si>
  <si>
    <t xml:space="preserve">   Договор 165629 от 25.03.22 Экспертиза отчета оценки</t>
  </si>
  <si>
    <t xml:space="preserve">   Договор 10977-2022-EXAT от 07.06.22 Услуги по электронному документообороту</t>
  </si>
  <si>
    <t xml:space="preserve">   Договор 281866.1.1 от 30.05.22  техобслуживание компрессорных установок</t>
  </si>
  <si>
    <t xml:space="preserve">   Договор 92 от 25.04.22 Объявления</t>
  </si>
  <si>
    <t xml:space="preserve">   Договор 188890 от 06.04.22 Ремонт газ балонов</t>
  </si>
  <si>
    <t xml:space="preserve">   Договор 200794.1.1 от 11.04.22 Оценка по рыноч.стоимости Автотранспорта</t>
  </si>
  <si>
    <t xml:space="preserve">   Договор 200797.1.1 от 11.04.22 Оценка основных средств</t>
  </si>
  <si>
    <t xml:space="preserve">   Договор 195888.1.1 от 08.04.22 Техническое обслуживание Лифтов</t>
  </si>
  <si>
    <t xml:space="preserve">   Договор 194024.1.1 от 07.04.22 Измерение и испытание эл.тех.устро</t>
  </si>
  <si>
    <t xml:space="preserve">   Договор 298841 от 13.05.22 Подписка прог.продукта</t>
  </si>
  <si>
    <t xml:space="preserve">   Договор 2-1108-2201-1558 от 06.06.22 Талабнома</t>
  </si>
  <si>
    <t xml:space="preserve">   Договор 3732102699 от 10.01.22 Контракт Учеба дочери Нурматовой Х</t>
  </si>
  <si>
    <t xml:space="preserve">   Договор 35/18 от 25.10.21 учеба дочери Мирзаева Ш.Э.</t>
  </si>
  <si>
    <t xml:space="preserve">   Договор 19-2063 от 16.09.20 учеба сына Гайибов Н.</t>
  </si>
  <si>
    <t xml:space="preserve">   Письмо №44</t>
  </si>
  <si>
    <t xml:space="preserve">   Договор 177 от 10.05.22 обучение</t>
  </si>
  <si>
    <t xml:space="preserve">   Исполнит.лист 1-2035/18 от 13.03.19 Мирзаева Н.Ф.</t>
  </si>
  <si>
    <t xml:space="preserve">   Заявление (алименты) от 17.10.19г.Убайдуллаева М.</t>
  </si>
  <si>
    <t>АК Алокабанк</t>
  </si>
  <si>
    <t xml:space="preserve">   Договор 111519012393 от 05.02.22 Убайдуллаева М. Алименты через МИБ Янг тум</t>
  </si>
  <si>
    <t xml:space="preserve">   Договор 11152003893701 от 05.02.22 Хамидова М. Алименты через МИБ Янг тум</t>
  </si>
  <si>
    <t xml:space="preserve">   Договор 232419001405 от 09.03.22  Мерзликина Е. Алименты через МИБ Янг шахар</t>
  </si>
  <si>
    <t>Асака банк Тошкент вилояти</t>
  </si>
  <si>
    <t xml:space="preserve">   Договор 160 от 19.02.20 КРЕДИТ ипотечный Заминов Ш.</t>
  </si>
  <si>
    <t xml:space="preserve">   Договор 94 от 13.02.20 КРЕДИТ ипотечный Абдураиманов А.У.</t>
  </si>
  <si>
    <t>АТИБ Ипотека-банк Чиноз филиали</t>
  </si>
  <si>
    <t xml:space="preserve">   Договор 454-2019 от 15.07.19 ипотеч.кредит Мухамедов Ш.И.</t>
  </si>
  <si>
    <t xml:space="preserve">   Договор 588/2019 от 19.07.19г.Кредит ипот.Куканов И.Х.</t>
  </si>
  <si>
    <t xml:space="preserve">   Договор 832-2019 от 15.08.19г. Далабаев У.</t>
  </si>
  <si>
    <t xml:space="preserve">   Договор 992/2019 от 08.11.19 Барасанов Д.-ипотеч.кредит.</t>
  </si>
  <si>
    <t xml:space="preserve">   Договор 114453.1.1 от 14.02.21 Аудиторские услуги МСА за 2021 год</t>
  </si>
  <si>
    <t xml:space="preserve">   Договор 114454.1.1 от 14.02.22 Аудиторские услуги</t>
  </si>
  <si>
    <t xml:space="preserve">   Договор 333297.1.1 от 29.06.22 Аудиторские услуги</t>
  </si>
  <si>
    <t>Ветераны ВОВ</t>
  </si>
  <si>
    <t xml:space="preserve">   Протокол НС №11 от 07.05.22г.</t>
  </si>
  <si>
    <t>Давр банк Тошкент шахар</t>
  </si>
  <si>
    <t>Инспекция Госархстройнадзор ташкентской области</t>
  </si>
  <si>
    <t xml:space="preserve">   Договор 26k от 18.04.22 Тех.обследование строительных конструкци</t>
  </si>
  <si>
    <t xml:space="preserve">   Договор 27k от 18.04.22 Тех.обследование строительных конструкци</t>
  </si>
  <si>
    <t xml:space="preserve">   Договор 33k от 11.05.22 Тех.обследование строительных конструкци</t>
  </si>
  <si>
    <t>Казначейство Министерство Финансов Республики Узбекистон</t>
  </si>
  <si>
    <t xml:space="preserve">   Билдирги 1 от 07.01.22 проектно-сметная документация</t>
  </si>
  <si>
    <t xml:space="preserve">   Билдирги 2 от 10.01.22 сбор на лицензию по перевозке жд</t>
  </si>
  <si>
    <t xml:space="preserve">   Билдирги 3 от 11.01.22 На согласование проектно-сметной документации строит.двух силосов на 2000тн</t>
  </si>
  <si>
    <t xml:space="preserve">   Билдирги 4-22 от 12.01.22 Госуслуг за изменение адреса кадастра ЛОС.</t>
  </si>
  <si>
    <t xml:space="preserve">   Билдирги 5-22 от 14.01.22 Оформление кадастрового паспорта ЛОС</t>
  </si>
  <si>
    <t xml:space="preserve">   Билдирги № 10-22 от 10.03.2022г. Платные услуги оказываемые центром госуслуг</t>
  </si>
  <si>
    <t xml:space="preserve">   Билдирги № 11-22 от 11.03.2022г. Разрешение на перепрофилирование и реконструкцию объекта</t>
  </si>
  <si>
    <t xml:space="preserve">   Билдирги № 12-22 от 12.03.2022г. Платные услуги оказываемые центром госуслуг</t>
  </si>
  <si>
    <t xml:space="preserve">   Билдирги № 18-22 от 07.04.2022г. Технический осмотр и регистрация транспортных средств</t>
  </si>
  <si>
    <t xml:space="preserve">   Билдирги № 20-22 от 07.05.2022г. Платная услуга, предоставляемая центром государственных услуг по оф</t>
  </si>
  <si>
    <t xml:space="preserve">   Билдирги № 21-22 от 18.05.2022г. Платная услуга, центром гос.услуг по оформление кадастрового паспор</t>
  </si>
  <si>
    <t xml:space="preserve">   Билдирги № 22-22 от 27.05.2022г. Технический осмотр транспортных средств 11 шт</t>
  </si>
  <si>
    <t xml:space="preserve">   Билдирги № 23-22 от 01.06.2022г. За регистрацию прав на объект недвижимости на расчетный счет</t>
  </si>
  <si>
    <t xml:space="preserve">   Билдирги № 24-22 от 07.06.2022г. На согласование проектно-сметной документации навеса над ПРУ</t>
  </si>
  <si>
    <t xml:space="preserve">   Билдирги № 25-22 от 07.06.2022г. На согласование проектно-сметной документации навеса для зерна</t>
  </si>
  <si>
    <t xml:space="preserve">   Билдирги № 26-22 от 09.06.2022г. За приемку в эксплуатацию законченного строительством объекта (Авто</t>
  </si>
  <si>
    <t xml:space="preserve">   Билдирги № 27-22 от 20.06.2022г. За согласование проектной документации строительство силосов на рас</t>
  </si>
  <si>
    <t xml:space="preserve">   Билдирги № 28-22 от 20.06.2022г. За согласование проектной документации строительство силосов на рас</t>
  </si>
  <si>
    <t xml:space="preserve">   Билдирги № 29-22 от 20.06.2022г. За приемку в эксплуатации законченного строительством навеса</t>
  </si>
  <si>
    <t xml:space="preserve">   Билдирги № 30-22 от 20.06.2022г. За приемку в эксплуатации законченного строительством навеса на тер</t>
  </si>
  <si>
    <t xml:space="preserve">   Билдирги № 31-22 от 23.06.2022г. За оказание центром гос.услуг при оформление кадастрового документа</t>
  </si>
  <si>
    <t xml:space="preserve">   Билдирги № 32-22 от 27.06.2022г. За оформление кадастрового паспорта</t>
  </si>
  <si>
    <t xml:space="preserve">   Билдирги № 33-22 от 27.06.2022г. За приемку в эксплуатацию законченного строительством силоса1.</t>
  </si>
  <si>
    <t xml:space="preserve">   Билдирги № 34-22 от 27.06.2022г. За приемку в эксплуатацию законченного строительством силоса2.</t>
  </si>
  <si>
    <t xml:space="preserve">   Билдирги № 35-22 от 28.06.2022г. Гос услуг при получении выписки из реестра для столовой</t>
  </si>
  <si>
    <t xml:space="preserve">   Билдирги № 36-22 от 28.06.2022г. за оформление кадастрового паспорта</t>
  </si>
  <si>
    <t xml:space="preserve">   Билдирги № 37-22 от 30.06.2022г. За регистрацуию прав собственности на объекты недвижимости</t>
  </si>
  <si>
    <t xml:space="preserve">   Билдирги № 6-22 от 28.01.2022г. Платная услуга, предоставляемая центром государственных услуг</t>
  </si>
  <si>
    <t xml:space="preserve">   Билдирги № 6-22 от 28.01.2022г. Получение технического договора на подключение к электрической сети</t>
  </si>
  <si>
    <t xml:space="preserve">   Билдирги № 8-22 от 03.02.2022г. Платная услуга, предоставляемая центром государственных услуг</t>
  </si>
  <si>
    <t xml:space="preserve">   Билдирги № 9-22 от 10.03.2022г. Разрешение на перепрофилирование и реконструкцию объекта</t>
  </si>
  <si>
    <t xml:space="preserve">   Договор 19-22 от 25.04.22  Платная услуга, предоставляемая центром услуг по оформление кадастрового</t>
  </si>
  <si>
    <t xml:space="preserve">   Договор 22110200097 от 05,01,22 Усимликлар карантин давлат инспекцияси</t>
  </si>
  <si>
    <t xml:space="preserve">   Договор 27016-0129 от 14.06.22 Таможенные платежи</t>
  </si>
  <si>
    <t xml:space="preserve">   Договор Б-КТЧ1-3 от 09.10.20 учеба дочери Гаппаров М-РМЦ</t>
  </si>
  <si>
    <t xml:space="preserve">   Контракт 3312100737 от 20,09,21 За учебу Ташпулатовой Сарвиноз Баходир кизи</t>
  </si>
  <si>
    <t xml:space="preserve">   Контракт 3342103610 от 23,09,21 За учебу Ногай Максим Олегович</t>
  </si>
  <si>
    <t xml:space="preserve">   Контракт №83 от 29,11,21г. За учебу сына Занжирова Б.Т.</t>
  </si>
  <si>
    <t>МАЖБУРИЙ ИЖРО БЮУРОСИ ЯНГИЙЎЛ ШАХАР БЎЛИМИ</t>
  </si>
  <si>
    <t xml:space="preserve">   Договор 10/28-1931-21 от 26,11,2021 Сог-но решение МИБ алимент Ахмедова A X</t>
  </si>
  <si>
    <t xml:space="preserve">   Договор 10-111521063326/22 от 11.02.22 Махмадалиева Ф. Решение МИБ Янг тум</t>
  </si>
  <si>
    <t>Махалла хайрия Жамгармаси Янгийул шахар булинмаси</t>
  </si>
  <si>
    <t xml:space="preserve">   Договор 94-10-196-F-22 от 26.04.22 Фармойиш Хашар</t>
  </si>
  <si>
    <t>Профком АО " БИОКИМЕ"</t>
  </si>
  <si>
    <t xml:space="preserve">   0,3% Физмероприятия по колдоговор 4 от 10.03.17г.</t>
  </si>
  <si>
    <t xml:space="preserve">   60 % от проф взносы Решение 7-4 КФПС</t>
  </si>
  <si>
    <t>Таш Обл Комитет профсоюзов</t>
  </si>
  <si>
    <t xml:space="preserve">   40% от профвзнос.Решение 7-4 КФПС</t>
  </si>
  <si>
    <t>Тошкент Киме-технология институти</t>
  </si>
  <si>
    <t xml:space="preserve">   Договор 3372102310 от 21.10.21 учеба Кодырова Ш.</t>
  </si>
  <si>
    <t>ЎЗБ.РЕС БОШ ПРОКУРАТУРАСИ ХУЗУРИДАГИ МАЖБУРИЙ ИЖРО БЮРОСИ</t>
  </si>
  <si>
    <t xml:space="preserve">   Договор 10/619-21 от 24,09,21 Аширбаева Дилфуза Халматжановна</t>
  </si>
  <si>
    <t>Янгийул тумани Миллий банк филиали</t>
  </si>
  <si>
    <t xml:space="preserve">   Договор Бегматов</t>
  </si>
  <si>
    <t xml:space="preserve">   Договор Исраилов А</t>
  </si>
  <si>
    <t xml:space="preserve">   Договор Ташпулатова</t>
  </si>
  <si>
    <t xml:space="preserve">   Договор Шамшиев</t>
  </si>
  <si>
    <t xml:space="preserve">   Договор 182415 от 04.04.22 Тех. обслуга  АИИСКУЭ  типа  Альфа</t>
  </si>
  <si>
    <t>2022 йил 1 ярим йиллик   давомида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</si>
</sst>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#,##0.00;[Red]\-#,##0.00"/>
    <numFmt numFmtId="166" formatCode="#,##0.00_ ;[Red]\-#,##0.00\ "/>
    <numFmt numFmtId="167" formatCode="#,##0.00\ &quot;&quot;;\-#,##0.00\ &quot;&quot;"/>
    <numFmt numFmtId="168" formatCode="#,##0.0"/>
    <numFmt numFmtId="169" formatCode="_-* #,##0_р_._-;\-* #,##0_р_._-;_-* &quot;-&quot;??_р_._-;_-@_-"/>
  </numFmts>
  <fonts count="40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rgb="FF000000"/>
      <name val="Tahoma"/>
      <family val="2"/>
      <charset val="204"/>
    </font>
    <font>
      <b/>
      <sz val="15"/>
      <color rgb="FF000000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2"/>
      <color theme="1"/>
      <name val="Times New Roman"/>
      <family val="1"/>
      <charset val="204"/>
    </font>
    <font>
      <b/>
      <sz val="11"/>
      <color rgb="FFFFFFFF"/>
      <name val="Open Sans"/>
    </font>
    <font>
      <sz val="11"/>
      <color rgb="FF000000"/>
      <name val="Open Sans"/>
    </font>
    <font>
      <b/>
      <sz val="11"/>
      <color rgb="FF000000"/>
      <name val="Open Sans"/>
    </font>
    <font>
      <sz val="11"/>
      <color rgb="FF000000"/>
      <name val="Icomoon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b/>
      <sz val="16"/>
      <color rgb="FF262626"/>
      <name val="Times New Roman"/>
      <family val="1"/>
      <charset val="204"/>
    </font>
    <font>
      <sz val="11"/>
      <name val="Open Sans"/>
    </font>
    <font>
      <sz val="10"/>
      <color rgb="FF000000"/>
      <name val="Open Sans"/>
    </font>
    <font>
      <b/>
      <sz val="10"/>
      <color rgb="FF000000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FA9BC"/>
        <bgColor indexed="64"/>
      </patternFill>
    </fill>
    <fill>
      <patternFill patternType="solid">
        <fgColor rgb="FFF2F4F8"/>
        <bgColor indexed="64"/>
      </patternFill>
    </fill>
    <fill>
      <patternFill patternType="solid">
        <fgColor rgb="FFFCFD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DDDDD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6" fillId="0" borderId="0"/>
  </cellStyleXfs>
  <cellXfs count="366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4" fontId="6" fillId="0" borderId="1" xfId="0" applyNumberFormat="1" applyFont="1" applyBorder="1" applyAlignment="1"/>
    <xf numFmtId="0" fontId="6" fillId="0" borderId="1" xfId="0" applyFont="1" applyBorder="1" applyAlignment="1"/>
    <xf numFmtId="4" fontId="6" fillId="0" borderId="0" xfId="0" applyNumberFormat="1" applyFont="1" applyAlignment="1"/>
    <xf numFmtId="4" fontId="3" fillId="0" borderId="0" xfId="0" applyNumberFormat="1" applyFont="1" applyAlignment="1"/>
    <xf numFmtId="0" fontId="8" fillId="0" borderId="0" xfId="0" applyFont="1" applyAlignment="1"/>
    <xf numFmtId="0" fontId="2" fillId="2" borderId="1" xfId="0" applyFont="1" applyFill="1" applyBorder="1" applyAlignment="1">
      <alignment horizontal="centerContinuous" vertical="top"/>
    </xf>
    <xf numFmtId="0" fontId="5" fillId="2" borderId="1" xfId="0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Fill="1" applyAlignment="1"/>
    <xf numFmtId="0" fontId="10" fillId="0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0" fontId="6" fillId="0" borderId="0" xfId="0" applyFont="1" applyFill="1" applyAlignment="1">
      <alignment horizontal="centerContinuous"/>
    </xf>
    <xf numFmtId="0" fontId="0" fillId="0" borderId="0" xfId="0" applyFont="1" applyAlignment="1">
      <alignment vertical="top" wrapText="1"/>
    </xf>
    <xf numFmtId="0" fontId="13" fillId="0" borderId="0" xfId="0" applyFont="1" applyAlignment="1">
      <alignment horizontal="centerContinuous" vertical="top" wrapText="1"/>
    </xf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0" fillId="0" borderId="0" xfId="0" applyNumberFormat="1" applyFont="1" applyAlignment="1"/>
    <xf numFmtId="4" fontId="9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4" fontId="8" fillId="0" borderId="0" xfId="0" applyNumberFormat="1" applyFont="1" applyAlignment="1"/>
    <xf numFmtId="4" fontId="14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0" fillId="0" borderId="0" xfId="0" applyNumberFormat="1" applyFont="1" applyAlignment="1">
      <alignment horizontal="centerContinuous"/>
    </xf>
    <xf numFmtId="0" fontId="0" fillId="0" borderId="0" xfId="0" applyAlignment="1">
      <alignment vertical="top" wrapText="1"/>
    </xf>
    <xf numFmtId="4" fontId="4" fillId="2" borderId="1" xfId="0" applyNumberFormat="1" applyFont="1" applyFill="1" applyBorder="1"/>
    <xf numFmtId="0" fontId="15" fillId="0" borderId="0" xfId="0" applyFont="1"/>
    <xf numFmtId="0" fontId="16" fillId="0" borderId="0" xfId="2"/>
    <xf numFmtId="4" fontId="16" fillId="0" borderId="0" xfId="2" applyNumberFormat="1"/>
    <xf numFmtId="4" fontId="0" fillId="3" borderId="1" xfId="0" applyNumberFormat="1" applyFill="1" applyBorder="1"/>
    <xf numFmtId="0" fontId="16" fillId="0" borderId="0" xfId="2" applyAlignment="1">
      <alignment wrapText="1"/>
    </xf>
    <xf numFmtId="166" fontId="6" fillId="0" borderId="1" xfId="0" applyNumberFormat="1" applyFont="1" applyBorder="1" applyAlignment="1"/>
    <xf numFmtId="4" fontId="19" fillId="0" borderId="0" xfId="0" applyNumberFormat="1" applyFont="1" applyAlignment="1"/>
    <xf numFmtId="0" fontId="16" fillId="2" borderId="1" xfId="2" applyFill="1" applyBorder="1" applyAlignment="1">
      <alignment wrapText="1"/>
    </xf>
    <xf numFmtId="0" fontId="16" fillId="2" borderId="1" xfId="2" applyFill="1" applyBorder="1"/>
    <xf numFmtId="4" fontId="16" fillId="2" borderId="1" xfId="2" applyNumberFormat="1" applyFill="1" applyBorder="1"/>
    <xf numFmtId="0" fontId="20" fillId="2" borderId="1" xfId="2" applyFont="1" applyFill="1" applyBorder="1"/>
    <xf numFmtId="0" fontId="20" fillId="2" borderId="1" xfId="2" applyFont="1" applyFill="1" applyBorder="1" applyAlignment="1">
      <alignment wrapText="1"/>
    </xf>
    <xf numFmtId="4" fontId="20" fillId="2" borderId="1" xfId="2" applyNumberFormat="1" applyFont="1" applyFill="1" applyBorder="1"/>
    <xf numFmtId="0" fontId="4" fillId="0" borderId="0" xfId="0" applyFont="1"/>
    <xf numFmtId="4" fontId="0" fillId="0" borderId="1" xfId="0" applyNumberFormat="1" applyBorder="1" applyAlignment="1">
      <alignment wrapText="1"/>
    </xf>
    <xf numFmtId="4" fontId="21" fillId="0" borderId="0" xfId="2" applyNumberFormat="1" applyFont="1"/>
    <xf numFmtId="4" fontId="21" fillId="0" borderId="0" xfId="2" applyNumberFormat="1" applyFont="1" applyAlignment="1">
      <alignment vertical="top"/>
    </xf>
    <xf numFmtId="3" fontId="20" fillId="2" borderId="1" xfId="2" applyNumberFormat="1" applyFont="1" applyFill="1" applyBorder="1"/>
    <xf numFmtId="0" fontId="9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15" fillId="0" borderId="0" xfId="0" applyFont="1" applyAlignment="1">
      <alignment horizontal="center" vertical="top" wrapText="1"/>
    </xf>
    <xf numFmtId="0" fontId="16" fillId="4" borderId="2" xfId="2" applyFill="1" applyBorder="1"/>
    <xf numFmtId="0" fontId="16" fillId="4" borderId="2" xfId="2" applyFill="1" applyBorder="1" applyAlignment="1">
      <alignment wrapText="1"/>
    </xf>
    <xf numFmtId="4" fontId="16" fillId="4" borderId="2" xfId="2" applyNumberFormat="1" applyFill="1" applyBorder="1"/>
    <xf numFmtId="4" fontId="22" fillId="0" borderId="1" xfId="0" applyNumberFormat="1" applyFont="1" applyBorder="1"/>
    <xf numFmtId="4" fontId="22" fillId="0" borderId="1" xfId="0" applyNumberFormat="1" applyFont="1" applyBorder="1" applyAlignment="1">
      <alignment horizontal="center" vertical="center"/>
    </xf>
    <xf numFmtId="4" fontId="22" fillId="0" borderId="1" xfId="1" applyNumberFormat="1" applyFont="1" applyBorder="1"/>
    <xf numFmtId="4" fontId="22" fillId="0" borderId="0" xfId="0" applyNumberFormat="1" applyFont="1"/>
    <xf numFmtId="0" fontId="23" fillId="0" borderId="0" xfId="0" applyFont="1" applyAlignment="1"/>
    <xf numFmtId="4" fontId="12" fillId="0" borderId="1" xfId="0" applyNumberFormat="1" applyFont="1" applyBorder="1" applyAlignment="1">
      <alignment vertical="top" wrapText="1"/>
    </xf>
    <xf numFmtId="4" fontId="20" fillId="0" borderId="0" xfId="2" applyNumberFormat="1" applyFont="1"/>
    <xf numFmtId="4" fontId="16" fillId="0" borderId="1" xfId="2" applyNumberFormat="1" applyFont="1" applyFill="1" applyBorder="1"/>
    <xf numFmtId="0" fontId="16" fillId="0" borderId="1" xfId="2" applyFont="1" applyFill="1" applyBorder="1"/>
    <xf numFmtId="0" fontId="16" fillId="0" borderId="1" xfId="2" applyFont="1" applyFill="1" applyBorder="1" applyAlignment="1">
      <alignment wrapText="1"/>
    </xf>
    <xf numFmtId="0" fontId="16" fillId="0" borderId="0" xfId="2" applyFont="1" applyFill="1"/>
    <xf numFmtId="3" fontId="16" fillId="0" borderId="1" xfId="2" applyNumberFormat="1" applyFont="1" applyFill="1" applyBorder="1"/>
    <xf numFmtId="0" fontId="16" fillId="0" borderId="1" xfId="2" applyBorder="1"/>
    <xf numFmtId="0" fontId="16" fillId="0" borderId="1" xfId="2" applyBorder="1" applyAlignment="1">
      <alignment wrapText="1"/>
    </xf>
    <xf numFmtId="4" fontId="16" fillId="0" borderId="1" xfId="2" applyNumberFormat="1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4" fillId="0" borderId="0" xfId="0" applyFont="1" applyFill="1" applyAlignment="1"/>
    <xf numFmtId="4" fontId="25" fillId="0" borderId="0" xfId="0" applyNumberFormat="1" applyFont="1" applyAlignment="1">
      <alignment horizontal="centerContinuous"/>
    </xf>
    <xf numFmtId="0" fontId="25" fillId="0" borderId="0" xfId="0" applyFont="1" applyAlignment="1"/>
    <xf numFmtId="0" fontId="16" fillId="0" borderId="0" xfId="2" applyAlignment="1">
      <alignment vertical="center" wrapText="1"/>
    </xf>
    <xf numFmtId="0" fontId="4" fillId="2" borderId="5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distributed"/>
    </xf>
    <xf numFmtId="4" fontId="4" fillId="2" borderId="5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5" fillId="0" borderId="5" xfId="0" applyFont="1" applyBorder="1"/>
    <xf numFmtId="4" fontId="15" fillId="0" borderId="5" xfId="0" applyNumberFormat="1" applyFont="1" applyBorder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5" fillId="0" borderId="0" xfId="0" applyFont="1" applyFill="1"/>
    <xf numFmtId="0" fontId="15" fillId="0" borderId="1" xfId="0" applyFont="1" applyBorder="1"/>
    <xf numFmtId="4" fontId="15" fillId="0" borderId="1" xfId="0" applyNumberFormat="1" applyFont="1" applyBorder="1"/>
    <xf numFmtId="0" fontId="15" fillId="0" borderId="1" xfId="0" applyFont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Fill="1" applyAlignment="1">
      <alignment horizontal="centerContinuous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0" fillId="0" borderId="5" xfId="0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horizontal="center" vertical="center" wrapText="1"/>
    </xf>
    <xf numFmtId="14" fontId="28" fillId="8" borderId="5" xfId="0" applyNumberFormat="1" applyFont="1" applyFill="1" applyBorder="1" applyAlignment="1">
      <alignment horizontal="center" vertical="center" wrapText="1"/>
    </xf>
    <xf numFmtId="0" fontId="29" fillId="8" borderId="5" xfId="0" applyFont="1" applyFill="1" applyBorder="1" applyAlignment="1">
      <alignment horizontal="center" vertical="center" wrapText="1"/>
    </xf>
    <xf numFmtId="0" fontId="28" fillId="8" borderId="5" xfId="0" applyFont="1" applyFill="1" applyBorder="1" applyAlignment="1">
      <alignment vertical="center" wrapText="1"/>
    </xf>
    <xf numFmtId="0" fontId="28" fillId="9" borderId="5" xfId="0" applyFont="1" applyFill="1" applyBorder="1" applyAlignment="1">
      <alignment horizontal="center" vertical="center" wrapText="1"/>
    </xf>
    <xf numFmtId="14" fontId="28" fillId="9" borderId="5" xfId="0" applyNumberFormat="1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vertical="center" wrapText="1"/>
    </xf>
    <xf numFmtId="0" fontId="28" fillId="10" borderId="5" xfId="0" applyFont="1" applyFill="1" applyBorder="1" applyAlignment="1">
      <alignment horizontal="center" vertical="center" wrapText="1"/>
    </xf>
    <xf numFmtId="14" fontId="28" fillId="10" borderId="5" xfId="0" applyNumberFormat="1" applyFont="1" applyFill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28" fillId="10" borderId="5" xfId="0" applyFont="1" applyFill="1" applyBorder="1" applyAlignment="1">
      <alignment vertical="center" wrapText="1"/>
    </xf>
    <xf numFmtId="0" fontId="30" fillId="8" borderId="0" xfId="0" applyFont="1" applyFill="1" applyBorder="1" applyAlignment="1">
      <alignment vertical="center" wrapText="1"/>
    </xf>
    <xf numFmtId="0" fontId="30" fillId="9" borderId="0" xfId="0" applyFont="1" applyFill="1" applyBorder="1" applyAlignment="1">
      <alignment vertical="center" wrapText="1"/>
    </xf>
    <xf numFmtId="0" fontId="30" fillId="8" borderId="0" xfId="0" applyFont="1" applyFill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0" fillId="6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distributed"/>
    </xf>
    <xf numFmtId="0" fontId="0" fillId="0" borderId="5" xfId="0" applyBorder="1" applyAlignment="1">
      <alignment horizontal="center"/>
    </xf>
    <xf numFmtId="0" fontId="4" fillId="2" borderId="0" xfId="0" applyFont="1" applyFill="1"/>
    <xf numFmtId="0" fontId="33" fillId="0" borderId="5" xfId="0" applyFont="1" applyFill="1" applyBorder="1" applyAlignment="1">
      <alignment horizontal="center" vertical="center" wrapText="1"/>
    </xf>
    <xf numFmtId="167" fontId="34" fillId="0" borderId="5" xfId="0" applyNumberFormat="1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top"/>
    </xf>
    <xf numFmtId="0" fontId="33" fillId="2" borderId="5" xfId="0" applyFont="1" applyFill="1" applyBorder="1" applyAlignment="1">
      <alignment horizontal="left" vertical="top" wrapText="1"/>
    </xf>
    <xf numFmtId="0" fontId="33" fillId="2" borderId="5" xfId="0" applyFont="1" applyFill="1" applyBorder="1" applyAlignment="1">
      <alignment horizontal="center" vertical="top" wrapText="1"/>
    </xf>
    <xf numFmtId="0" fontId="33" fillId="2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/>
    </xf>
    <xf numFmtId="4" fontId="35" fillId="0" borderId="5" xfId="0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4" fillId="0" borderId="9" xfId="0" applyFont="1" applyFill="1" applyBorder="1" applyAlignment="1">
      <alignment vertical="top" wrapText="1"/>
    </xf>
    <xf numFmtId="167" fontId="34" fillId="0" borderId="9" xfId="0" applyNumberFormat="1" applyFont="1" applyFill="1" applyBorder="1" applyAlignment="1">
      <alignment vertical="top" wrapText="1"/>
    </xf>
    <xf numFmtId="0" fontId="35" fillId="0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34" fillId="0" borderId="0" xfId="0" applyFont="1" applyFill="1" applyBorder="1" applyAlignment="1">
      <alignment vertical="top" wrapText="1"/>
    </xf>
    <xf numFmtId="167" fontId="34" fillId="0" borderId="0" xfId="0" applyNumberFormat="1" applyFont="1" applyFill="1" applyBorder="1" applyAlignment="1">
      <alignment vertical="top" wrapText="1"/>
    </xf>
    <xf numFmtId="0" fontId="35" fillId="0" borderId="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34" fillId="0" borderId="12" xfId="0" applyFont="1" applyFill="1" applyBorder="1" applyAlignment="1">
      <alignment vertical="top" wrapText="1"/>
    </xf>
    <xf numFmtId="167" fontId="34" fillId="0" borderId="12" xfId="0" applyNumberFormat="1" applyFont="1" applyFill="1" applyBorder="1" applyAlignment="1">
      <alignment vertical="top" wrapText="1"/>
    </xf>
    <xf numFmtId="0" fontId="35" fillId="0" borderId="12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wrapText="1"/>
    </xf>
    <xf numFmtId="0" fontId="34" fillId="0" borderId="11" xfId="0" applyFont="1" applyFill="1" applyBorder="1" applyAlignment="1">
      <alignment horizont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4" fontId="35" fillId="0" borderId="9" xfId="0" applyNumberFormat="1" applyFont="1" applyFill="1" applyBorder="1" applyAlignment="1">
      <alignment horizontal="right" vertical="center" wrapText="1"/>
    </xf>
    <xf numFmtId="4" fontId="35" fillId="0" borderId="6" xfId="0" applyNumberFormat="1" applyFont="1" applyFill="1" applyBorder="1" applyAlignment="1">
      <alignment horizontal="right" vertical="center" wrapText="1"/>
    </xf>
    <xf numFmtId="4" fontId="35" fillId="0" borderId="0" xfId="0" applyNumberFormat="1" applyFont="1" applyFill="1" applyBorder="1" applyAlignment="1">
      <alignment horizontal="right" vertical="center" wrapText="1"/>
    </xf>
    <xf numFmtId="4" fontId="35" fillId="0" borderId="7" xfId="0" applyNumberFormat="1" applyFont="1" applyFill="1" applyBorder="1" applyAlignment="1">
      <alignment horizontal="right" vertical="center" wrapText="1"/>
    </xf>
    <xf numFmtId="4" fontId="35" fillId="0" borderId="12" xfId="0" applyNumberFormat="1" applyFont="1" applyFill="1" applyBorder="1" applyAlignment="1">
      <alignment horizontal="right" vertical="center" wrapText="1"/>
    </xf>
    <xf numFmtId="4" fontId="35" fillId="0" borderId="13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/>
    <xf numFmtId="0" fontId="27" fillId="7" borderId="0" xfId="0" applyFont="1" applyFill="1" applyAlignment="1">
      <alignment horizontal="center" vertical="center" wrapText="1"/>
    </xf>
    <xf numFmtId="4" fontId="28" fillId="8" borderId="5" xfId="0" applyNumberFormat="1" applyFont="1" applyFill="1" applyBorder="1" applyAlignment="1">
      <alignment horizontal="right" vertical="center" wrapText="1"/>
    </xf>
    <xf numFmtId="4" fontId="28" fillId="9" borderId="5" xfId="0" applyNumberFormat="1" applyFont="1" applyFill="1" applyBorder="1" applyAlignment="1">
      <alignment horizontal="right" vertical="center" wrapText="1"/>
    </xf>
    <xf numFmtId="4" fontId="28" fillId="10" borderId="5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center"/>
    </xf>
    <xf numFmtId="0" fontId="34" fillId="0" borderId="5" xfId="0" applyFont="1" applyFill="1" applyBorder="1" applyAlignment="1">
      <alignment horizontal="left" vertical="top" wrapText="1"/>
    </xf>
    <xf numFmtId="167" fontId="34" fillId="0" borderId="5" xfId="0" applyNumberFormat="1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left" vertical="top" wrapText="1"/>
    </xf>
    <xf numFmtId="0" fontId="35" fillId="0" borderId="5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 vertical="top"/>
    </xf>
    <xf numFmtId="168" fontId="33" fillId="2" borderId="5" xfId="0" applyNumberFormat="1" applyFont="1" applyFill="1" applyBorder="1" applyAlignment="1">
      <alignment horizontal="center" vertical="top" wrapText="1"/>
    </xf>
    <xf numFmtId="168" fontId="35" fillId="0" borderId="5" xfId="0" applyNumberFormat="1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vertical="top"/>
    </xf>
    <xf numFmtId="0" fontId="32" fillId="0" borderId="19" xfId="0" applyFont="1" applyFill="1" applyBorder="1" applyAlignment="1">
      <alignment vertical="top"/>
    </xf>
    <xf numFmtId="0" fontId="0" fillId="0" borderId="0" xfId="0" applyAlignment="1">
      <alignment horizontal="center" vertical="center" wrapText="1"/>
    </xf>
    <xf numFmtId="167" fontId="34" fillId="0" borderId="1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168" fontId="15" fillId="0" borderId="0" xfId="0" applyNumberFormat="1" applyFont="1" applyAlignment="1">
      <alignment horizontal="center" vertical="top"/>
    </xf>
    <xf numFmtId="4" fontId="15" fillId="0" borderId="0" xfId="0" applyNumberFormat="1" applyFont="1"/>
    <xf numFmtId="0" fontId="37" fillId="9" borderId="14" xfId="0" applyFont="1" applyFill="1" applyBorder="1" applyAlignment="1">
      <alignment horizontal="center" vertical="center" wrapText="1"/>
    </xf>
    <xf numFmtId="0" fontId="37" fillId="8" borderId="14" xfId="0" applyFont="1" applyFill="1" applyBorder="1" applyAlignment="1">
      <alignment horizontal="center" vertical="center" wrapText="1"/>
    </xf>
    <xf numFmtId="14" fontId="37" fillId="8" borderId="14" xfId="0" applyNumberFormat="1" applyFont="1" applyFill="1" applyBorder="1" applyAlignment="1">
      <alignment horizontal="center" vertical="center" wrapText="1"/>
    </xf>
    <xf numFmtId="14" fontId="37" fillId="9" borderId="14" xfId="0" applyNumberFormat="1" applyFont="1" applyFill="1" applyBorder="1" applyAlignment="1">
      <alignment horizontal="center" vertical="center" wrapText="1"/>
    </xf>
    <xf numFmtId="0" fontId="37" fillId="10" borderId="14" xfId="0" applyFont="1" applyFill="1" applyBorder="1" applyAlignment="1">
      <alignment horizontal="center" vertical="center" wrapText="1"/>
    </xf>
    <xf numFmtId="14" fontId="37" fillId="10" borderId="14" xfId="0" applyNumberFormat="1" applyFont="1" applyFill="1" applyBorder="1" applyAlignment="1">
      <alignment horizontal="center" vertical="center" wrapText="1"/>
    </xf>
    <xf numFmtId="0" fontId="37" fillId="8" borderId="0" xfId="0" applyFont="1" applyFill="1" applyAlignment="1">
      <alignment horizontal="center" vertical="center" wrapText="1"/>
    </xf>
    <xf numFmtId="14" fontId="37" fillId="8" borderId="0" xfId="0" applyNumberFormat="1" applyFont="1" applyFill="1" applyAlignment="1">
      <alignment horizontal="center" vertical="center" wrapText="1"/>
    </xf>
    <xf numFmtId="0" fontId="35" fillId="0" borderId="21" xfId="0" applyFont="1" applyFill="1" applyBorder="1" applyAlignment="1">
      <alignment horizontal="left" vertical="center" wrapText="1"/>
    </xf>
    <xf numFmtId="0" fontId="35" fillId="0" borderId="21" xfId="0" applyNumberFormat="1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horizontal="center" vertical="center" wrapText="1"/>
    </xf>
    <xf numFmtId="0" fontId="35" fillId="0" borderId="24" xfId="0" applyNumberFormat="1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35" fillId="0" borderId="9" xfId="0" applyNumberFormat="1" applyFont="1" applyFill="1" applyBorder="1" applyAlignment="1">
      <alignment horizontal="center" vertical="center" wrapText="1"/>
    </xf>
    <xf numFmtId="0" fontId="35" fillId="0" borderId="6" xfId="0" applyNumberFormat="1" applyFont="1" applyFill="1" applyBorder="1" applyAlignment="1">
      <alignment horizontal="center" vertical="center" wrapText="1"/>
    </xf>
    <xf numFmtId="0" fontId="35" fillId="0" borderId="7" xfId="0" applyNumberFormat="1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12" xfId="0" applyNumberFormat="1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2" fontId="0" fillId="0" borderId="5" xfId="0" applyNumberFormat="1" applyBorder="1"/>
    <xf numFmtId="4" fontId="0" fillId="0" borderId="5" xfId="0" applyNumberFormat="1" applyBorder="1"/>
    <xf numFmtId="0" fontId="0" fillId="0" borderId="0" xfId="0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 wrapText="1"/>
    </xf>
    <xf numFmtId="14" fontId="28" fillId="10" borderId="0" xfId="0" applyNumberFormat="1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28" fillId="10" borderId="0" xfId="0" applyFont="1" applyFill="1" applyBorder="1" applyAlignment="1">
      <alignment vertical="center" wrapText="1"/>
    </xf>
    <xf numFmtId="4" fontId="28" fillId="10" borderId="0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center"/>
    </xf>
    <xf numFmtId="0" fontId="38" fillId="8" borderId="5" xfId="0" applyFont="1" applyFill="1" applyBorder="1" applyAlignment="1">
      <alignment horizontal="center" vertical="center" wrapText="1"/>
    </xf>
    <xf numFmtId="14" fontId="38" fillId="8" borderId="5" xfId="0" applyNumberFormat="1" applyFont="1" applyFill="1" applyBorder="1" applyAlignment="1">
      <alignment horizontal="center" vertical="center" wrapText="1"/>
    </xf>
    <xf numFmtId="0" fontId="39" fillId="8" borderId="5" xfId="0" applyFont="1" applyFill="1" applyBorder="1" applyAlignment="1">
      <alignment horizontal="center" vertical="center" wrapText="1"/>
    </xf>
    <xf numFmtId="0" fontId="38" fillId="9" borderId="5" xfId="0" applyFont="1" applyFill="1" applyBorder="1" applyAlignment="1">
      <alignment horizontal="center" vertical="center" wrapText="1"/>
    </xf>
    <xf numFmtId="14" fontId="38" fillId="9" borderId="5" xfId="0" applyNumberFormat="1" applyFont="1" applyFill="1" applyBorder="1" applyAlignment="1">
      <alignment horizontal="center" vertical="center" wrapText="1"/>
    </xf>
    <xf numFmtId="0" fontId="39" fillId="9" borderId="5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14" fontId="38" fillId="10" borderId="5" xfId="0" applyNumberFormat="1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169" fontId="0" fillId="0" borderId="0" xfId="1" applyNumberFormat="1" applyFont="1" applyFill="1" applyAlignment="1">
      <alignment horizontal="center" vertical="center"/>
    </xf>
    <xf numFmtId="169" fontId="27" fillId="7" borderId="0" xfId="1" applyNumberFormat="1" applyFont="1" applyFill="1" applyAlignment="1">
      <alignment horizontal="center" vertical="center" wrapText="1"/>
    </xf>
    <xf numFmtId="169" fontId="37" fillId="8" borderId="14" xfId="1" applyNumberFormat="1" applyFont="1" applyFill="1" applyBorder="1" applyAlignment="1">
      <alignment horizontal="center" vertical="center" wrapText="1"/>
    </xf>
    <xf numFmtId="169" fontId="37" fillId="9" borderId="14" xfId="1" applyNumberFormat="1" applyFont="1" applyFill="1" applyBorder="1" applyAlignment="1">
      <alignment horizontal="center" vertical="center" wrapText="1"/>
    </xf>
    <xf numFmtId="169" fontId="37" fillId="10" borderId="14" xfId="1" applyNumberFormat="1" applyFont="1" applyFill="1" applyBorder="1" applyAlignment="1">
      <alignment horizontal="center" vertical="center" wrapText="1"/>
    </xf>
    <xf numFmtId="169" fontId="37" fillId="8" borderId="0" xfId="1" applyNumberFormat="1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top" wrapText="1"/>
    </xf>
    <xf numFmtId="165" fontId="2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vertical="top"/>
    </xf>
    <xf numFmtId="4" fontId="6" fillId="0" borderId="5" xfId="0" applyNumberFormat="1" applyFont="1" applyFill="1" applyBorder="1" applyAlignment="1"/>
    <xf numFmtId="0" fontId="5" fillId="0" borderId="5" xfId="0" applyFont="1" applyFill="1" applyBorder="1" applyAlignment="1">
      <alignment vertical="top"/>
    </xf>
    <xf numFmtId="4" fontId="5" fillId="0" borderId="5" xfId="0" applyNumberFormat="1" applyFont="1" applyFill="1" applyBorder="1" applyAlignment="1"/>
    <xf numFmtId="0" fontId="5" fillId="2" borderId="5" xfId="0" applyFont="1" applyFill="1" applyBorder="1" applyAlignment="1">
      <alignment vertical="top"/>
    </xf>
    <xf numFmtId="4" fontId="5" fillId="2" borderId="5" xfId="0" applyNumberFormat="1" applyFont="1" applyFill="1" applyBorder="1" applyAlignment="1"/>
    <xf numFmtId="0" fontId="5" fillId="0" borderId="5" xfId="0" applyFont="1" applyBorder="1" applyAlignment="1">
      <alignment vertical="top"/>
    </xf>
    <xf numFmtId="4" fontId="5" fillId="0" borderId="5" xfId="0" applyNumberFormat="1" applyFont="1" applyBorder="1" applyAlignment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2" borderId="5" xfId="0" applyFont="1" applyFill="1" applyBorder="1" applyAlignment="1">
      <alignment vertical="top"/>
    </xf>
    <xf numFmtId="164" fontId="5" fillId="0" borderId="5" xfId="1" applyFont="1" applyFill="1" applyBorder="1" applyAlignment="1">
      <alignment horizontal="right"/>
    </xf>
    <xf numFmtId="164" fontId="6" fillId="0" borderId="0" xfId="1" applyFont="1" applyFill="1" applyAlignment="1"/>
    <xf numFmtId="166" fontId="6" fillId="0" borderId="0" xfId="0" applyNumberFormat="1" applyFont="1" applyAlignment="1"/>
    <xf numFmtId="4" fontId="5" fillId="0" borderId="0" xfId="0" applyNumberFormat="1" applyFont="1" applyAlignment="1"/>
    <xf numFmtId="0" fontId="1" fillId="2" borderId="5" xfId="0" applyFont="1" applyFill="1" applyBorder="1" applyAlignment="1">
      <alignment horizontal="centerContinuous" vertical="top" wrapText="1"/>
    </xf>
    <xf numFmtId="4" fontId="4" fillId="2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vertical="top" wrapText="1"/>
    </xf>
    <xf numFmtId="4" fontId="2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vertical="top" wrapText="1"/>
    </xf>
    <xf numFmtId="4" fontId="3" fillId="0" borderId="5" xfId="0" applyNumberFormat="1" applyFont="1" applyBorder="1" applyAlignment="1">
      <alignment horizontal="right"/>
    </xf>
    <xf numFmtId="0" fontId="0" fillId="0" borderId="5" xfId="0" applyFont="1" applyBorder="1" applyAlignment="1">
      <alignment vertical="top" wrapText="1"/>
    </xf>
    <xf numFmtId="4" fontId="0" fillId="0" borderId="5" xfId="0" applyNumberFormat="1" applyFont="1" applyBorder="1" applyAlignment="1"/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/>
    <xf numFmtId="0" fontId="4" fillId="0" borderId="5" xfId="0" applyFont="1" applyFill="1" applyBorder="1" applyAlignment="1">
      <alignment vertical="top" wrapText="1"/>
    </xf>
    <xf numFmtId="4" fontId="4" fillId="0" borderId="5" xfId="0" applyNumberFormat="1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4" fontId="2" fillId="0" borderId="5" xfId="0" applyNumberFormat="1" applyFont="1" applyBorder="1" applyAlignment="1"/>
    <xf numFmtId="0" fontId="6" fillId="0" borderId="5" xfId="0" applyFont="1" applyBorder="1" applyAlignment="1">
      <alignment wrapText="1"/>
    </xf>
    <xf numFmtId="4" fontId="6" fillId="0" borderId="5" xfId="0" applyNumberFormat="1" applyFont="1" applyBorder="1" applyAlignment="1"/>
    <xf numFmtId="0" fontId="3" fillId="0" borderId="5" xfId="0" applyFont="1" applyBorder="1" applyAlignment="1">
      <alignment wrapText="1"/>
    </xf>
    <xf numFmtId="4" fontId="3" fillId="0" borderId="5" xfId="0" applyNumberFormat="1" applyFont="1" applyBorder="1" applyAlignment="1"/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5" fillId="0" borderId="5" xfId="1" applyNumberFormat="1" applyFont="1" applyBorder="1" applyAlignment="1"/>
    <xf numFmtId="0" fontId="6" fillId="0" borderId="5" xfId="0" applyFont="1" applyFill="1" applyBorder="1" applyAlignment="1">
      <alignment vertical="top" wrapText="1"/>
    </xf>
    <xf numFmtId="0" fontId="6" fillId="11" borderId="5" xfId="0" applyFont="1" applyFill="1" applyBorder="1" applyAlignment="1">
      <alignment vertical="top" wrapText="1"/>
    </xf>
    <xf numFmtId="4" fontId="6" fillId="11" borderId="5" xfId="0" applyNumberFormat="1" applyFont="1" applyFill="1" applyBorder="1" applyAlignment="1"/>
    <xf numFmtId="0" fontId="1" fillId="2" borderId="5" xfId="0" applyFont="1" applyFill="1" applyBorder="1" applyAlignment="1">
      <alignment horizontal="centerContinuous" vertical="top"/>
    </xf>
    <xf numFmtId="0" fontId="4" fillId="2" borderId="5" xfId="0" applyFont="1" applyFill="1" applyBorder="1" applyAlignment="1">
      <alignment horizontal="center"/>
    </xf>
    <xf numFmtId="165" fontId="2" fillId="0" borderId="5" xfId="0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0" fillId="11" borderId="5" xfId="0" applyFont="1" applyFill="1" applyBorder="1" applyAlignment="1">
      <alignment vertical="top"/>
    </xf>
    <xf numFmtId="4" fontId="0" fillId="11" borderId="5" xfId="0" applyNumberFormat="1" applyFont="1" applyFill="1" applyBorder="1" applyAlignment="1"/>
    <xf numFmtId="0" fontId="0" fillId="0" borderId="5" xfId="0" applyFont="1" applyBorder="1" applyAlignment="1">
      <alignment vertical="top"/>
    </xf>
    <xf numFmtId="0" fontId="0" fillId="0" borderId="5" xfId="0" applyFont="1" applyBorder="1" applyAlignment="1"/>
    <xf numFmtId="0" fontId="4" fillId="11" borderId="5" xfId="0" applyFont="1" applyFill="1" applyBorder="1" applyAlignment="1">
      <alignment vertical="top" wrapText="1"/>
    </xf>
    <xf numFmtId="4" fontId="4" fillId="11" borderId="5" xfId="0" applyNumberFormat="1" applyFont="1" applyFill="1" applyBorder="1" applyAlignment="1"/>
    <xf numFmtId="0" fontId="0" fillId="11" borderId="5" xfId="0" applyFont="1" applyFill="1" applyBorder="1" applyAlignment="1">
      <alignment vertical="top" wrapText="1"/>
    </xf>
    <xf numFmtId="0" fontId="4" fillId="0" borderId="5" xfId="0" applyFont="1" applyBorder="1" applyAlignment="1">
      <alignment vertical="top"/>
    </xf>
    <xf numFmtId="165" fontId="6" fillId="11" borderId="5" xfId="0" applyNumberFormat="1" applyFont="1" applyFill="1" applyBorder="1" applyAlignment="1">
      <alignment horizontal="right"/>
    </xf>
    <xf numFmtId="0" fontId="4" fillId="11" borderId="1" xfId="0" applyFont="1" applyFill="1" applyBorder="1" applyAlignment="1">
      <alignment vertical="top"/>
    </xf>
    <xf numFmtId="4" fontId="4" fillId="11" borderId="1" xfId="0" applyNumberFormat="1" applyFont="1" applyFill="1" applyBorder="1" applyAlignment="1"/>
    <xf numFmtId="0" fontId="4" fillId="0" borderId="0" xfId="0" applyFont="1" applyAlignment="1">
      <alignment vertical="top"/>
    </xf>
    <xf numFmtId="4" fontId="4" fillId="0" borderId="0" xfId="0" applyNumberFormat="1" applyFont="1" applyAlignment="1"/>
    <xf numFmtId="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34" fillId="0" borderId="5" xfId="0" applyFont="1" applyFill="1" applyBorder="1" applyAlignment="1">
      <alignment horizontal="left" vertical="top" wrapText="1"/>
    </xf>
    <xf numFmtId="0" fontId="34" fillId="0" borderId="5" xfId="0" applyFont="1" applyFill="1" applyBorder="1" applyAlignment="1">
      <alignment horizontal="center" vertical="center" wrapText="1"/>
    </xf>
    <xf numFmtId="167" fontId="34" fillId="0" borderId="5" xfId="0" applyNumberFormat="1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left" vertical="top" wrapText="1"/>
    </xf>
    <xf numFmtId="0" fontId="34" fillId="0" borderId="16" xfId="0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6" xfId="0" applyFont="1" applyFill="1" applyBorder="1" applyAlignment="1">
      <alignment horizontal="center" vertical="center" wrapText="1"/>
    </xf>
    <xf numFmtId="167" fontId="34" fillId="0" borderId="15" xfId="0" applyNumberFormat="1" applyFont="1" applyFill="1" applyBorder="1" applyAlignment="1">
      <alignment horizontal="center" vertical="center" wrapText="1"/>
    </xf>
    <xf numFmtId="167" fontId="34" fillId="0" borderId="16" xfId="0" applyNumberFormat="1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/>
    </xf>
    <xf numFmtId="0" fontId="34" fillId="0" borderId="9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left" vertical="top" wrapText="1"/>
    </xf>
    <xf numFmtId="167" fontId="34" fillId="0" borderId="9" xfId="0" applyNumberFormat="1" applyFont="1" applyFill="1" applyBorder="1" applyAlignment="1">
      <alignment horizontal="left" vertical="top" wrapText="1"/>
    </xf>
    <xf numFmtId="167" fontId="34" fillId="0" borderId="0" xfId="0" applyNumberFormat="1" applyFont="1" applyFill="1" applyBorder="1" applyAlignment="1">
      <alignment horizontal="left" vertical="top" wrapText="1"/>
    </xf>
    <xf numFmtId="0" fontId="34" fillId="0" borderId="8" xfId="0" applyFont="1" applyFill="1" applyBorder="1" applyAlignment="1">
      <alignment horizontal="left" vertical="top" wrapText="1"/>
    </xf>
    <xf numFmtId="0" fontId="34" fillId="0" borderId="10" xfId="0" applyFont="1" applyFill="1" applyBorder="1" applyAlignment="1">
      <alignment horizontal="left" vertical="top" wrapText="1"/>
    </xf>
    <xf numFmtId="0" fontId="34" fillId="0" borderId="11" xfId="0" applyFont="1" applyFill="1" applyBorder="1" applyAlignment="1">
      <alignment horizontal="left" vertical="top" wrapText="1"/>
    </xf>
    <xf numFmtId="0" fontId="34" fillId="0" borderId="12" xfId="0" applyFont="1" applyFill="1" applyBorder="1" applyAlignment="1">
      <alignment horizontal="left" vertical="top" wrapText="1"/>
    </xf>
    <xf numFmtId="167" fontId="34" fillId="0" borderId="12" xfId="0" applyNumberFormat="1" applyFont="1" applyFill="1" applyBorder="1" applyAlignment="1">
      <alignment horizontal="left" vertical="top" wrapText="1"/>
    </xf>
    <xf numFmtId="0" fontId="36" fillId="0" borderId="0" xfId="0" applyFont="1" applyFill="1" applyAlignment="1">
      <alignment horizontal="center" vertical="center" wrapText="1"/>
    </xf>
    <xf numFmtId="0" fontId="34" fillId="0" borderId="20" xfId="0" applyFont="1" applyFill="1" applyBorder="1" applyAlignment="1">
      <alignment horizontal="left" vertical="top" wrapText="1"/>
    </xf>
    <xf numFmtId="0" fontId="34" fillId="0" borderId="23" xfId="0" applyFont="1" applyFill="1" applyBorder="1" applyAlignment="1">
      <alignment horizontal="left" vertical="top" wrapText="1"/>
    </xf>
    <xf numFmtId="0" fontId="34" fillId="0" borderId="21" xfId="0" applyFont="1" applyFill="1" applyBorder="1" applyAlignment="1">
      <alignment horizontal="left" vertical="top" wrapText="1"/>
    </xf>
    <xf numFmtId="167" fontId="34" fillId="0" borderId="21" xfId="0" applyNumberFormat="1" applyFont="1" applyFill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31" fillId="0" borderId="5" xfId="0" applyFont="1" applyBorder="1" applyAlignment="1">
      <alignment horizontal="center"/>
    </xf>
    <xf numFmtId="4" fontId="0" fillId="0" borderId="0" xfId="0" applyNumberFormat="1" applyAlignment="1">
      <alignment vertical="top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533788</xdr:colOff>
      <xdr:row>3</xdr:row>
      <xdr:rowOff>142972</xdr:rowOff>
    </xdr:to>
    <xdr:pic>
      <xdr:nvPicPr>
        <xdr:cNvPr id="3" name="Рисунок 2" descr="Снимок coop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2781688" cy="695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emilliydokon.uzex.uz/ru/offers/item/6683736" TargetMode="External"/><Relationship Id="rId2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83736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xarid.uzex.uz/ru-RU/competitive/resultitem/9119482/" TargetMode="External"/><Relationship Id="rId2" Type="http://schemas.openxmlformats.org/officeDocument/2006/relationships/hyperlink" Target="https://exarid.uzex.uz/ru-RU/competitive/resultitem/9122932/" TargetMode="External"/><Relationship Id="rId1" Type="http://schemas.openxmlformats.org/officeDocument/2006/relationships/hyperlink" Target="https://exarid.uzex.uz/ru-RU/competitive/resultitem/9125058/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exarid.uzex.uz/ru-RU/competitive/resultitem/9113660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exarid.uzex.uz/ru/adv/lot2/655735" TargetMode="External"/><Relationship Id="rId13" Type="http://schemas.openxmlformats.org/officeDocument/2006/relationships/hyperlink" Target="http://exarid.uzex.uz/ru/adv/lot2/655149" TargetMode="External"/><Relationship Id="rId18" Type="http://schemas.openxmlformats.org/officeDocument/2006/relationships/hyperlink" Target="http://exarid.uzex.uz/ru/adv/lot2/649452" TargetMode="External"/><Relationship Id="rId26" Type="http://schemas.openxmlformats.org/officeDocument/2006/relationships/hyperlink" Target="http://exarid.uzex.uz/ru/adv/lot2/646186" TargetMode="External"/><Relationship Id="rId3" Type="http://schemas.openxmlformats.org/officeDocument/2006/relationships/hyperlink" Target="http://exarid.uzex.uz/ru/adv/lot2/659059" TargetMode="External"/><Relationship Id="rId21" Type="http://schemas.openxmlformats.org/officeDocument/2006/relationships/hyperlink" Target="http://exarid.uzex.uz/ru/adv/lot2/648229" TargetMode="External"/><Relationship Id="rId34" Type="http://schemas.openxmlformats.org/officeDocument/2006/relationships/hyperlink" Target="http://exarid.uzex.uz/ru/adv/lot2/643074" TargetMode="External"/><Relationship Id="rId7" Type="http://schemas.openxmlformats.org/officeDocument/2006/relationships/hyperlink" Target="http://exarid.uzex.uz/ru/adv/lot2/655784" TargetMode="External"/><Relationship Id="rId12" Type="http://schemas.openxmlformats.org/officeDocument/2006/relationships/hyperlink" Target="http://exarid.uzex.uz/ru/adv/lot2/655208" TargetMode="External"/><Relationship Id="rId17" Type="http://schemas.openxmlformats.org/officeDocument/2006/relationships/hyperlink" Target="http://exarid.uzex.uz/ru/adv/lot2/652200" TargetMode="External"/><Relationship Id="rId25" Type="http://schemas.openxmlformats.org/officeDocument/2006/relationships/hyperlink" Target="http://exarid.uzex.uz/ru/adv/lot2/646548" TargetMode="External"/><Relationship Id="rId33" Type="http://schemas.openxmlformats.org/officeDocument/2006/relationships/hyperlink" Target="http://exarid.uzex.uz/ru/adv/lot2/643134" TargetMode="External"/><Relationship Id="rId38" Type="http://schemas.openxmlformats.org/officeDocument/2006/relationships/printerSettings" Target="../printerSettings/printerSettings12.bin"/><Relationship Id="rId2" Type="http://schemas.openxmlformats.org/officeDocument/2006/relationships/hyperlink" Target="http://exarid.uzex.uz/ru/adv/lot2/659280" TargetMode="External"/><Relationship Id="rId16" Type="http://schemas.openxmlformats.org/officeDocument/2006/relationships/hyperlink" Target="http://exarid.uzex.uz/ru/adv/lot2/652276" TargetMode="External"/><Relationship Id="rId20" Type="http://schemas.openxmlformats.org/officeDocument/2006/relationships/hyperlink" Target="http://exarid.uzex.uz/ru/adv/lot2/649268" TargetMode="External"/><Relationship Id="rId29" Type="http://schemas.openxmlformats.org/officeDocument/2006/relationships/hyperlink" Target="http://exarid.uzex.uz/ru/adv/lot2/646091" TargetMode="External"/><Relationship Id="rId1" Type="http://schemas.openxmlformats.org/officeDocument/2006/relationships/hyperlink" Target="http://exarid.uzex.uz/ru/adv/getadvlisttouser?page=15" TargetMode="External"/><Relationship Id="rId6" Type="http://schemas.openxmlformats.org/officeDocument/2006/relationships/hyperlink" Target="http://exarid.uzex.uz/ru/adv/lot2/657013" TargetMode="External"/><Relationship Id="rId11" Type="http://schemas.openxmlformats.org/officeDocument/2006/relationships/hyperlink" Target="http://exarid.uzex.uz/ru/adv/lot2/655226" TargetMode="External"/><Relationship Id="rId24" Type="http://schemas.openxmlformats.org/officeDocument/2006/relationships/hyperlink" Target="http://exarid.uzex.uz/ru/adv/lot2/646660" TargetMode="External"/><Relationship Id="rId32" Type="http://schemas.openxmlformats.org/officeDocument/2006/relationships/hyperlink" Target="http://exarid.uzex.uz/ru/adv/lot2/644040" TargetMode="External"/><Relationship Id="rId37" Type="http://schemas.openxmlformats.org/officeDocument/2006/relationships/hyperlink" Target="http://exarid.uzex.uz/ru/adv/lot2/642036" TargetMode="External"/><Relationship Id="rId5" Type="http://schemas.openxmlformats.org/officeDocument/2006/relationships/hyperlink" Target="http://exarid.uzex.uz/ru/adv/lot2/658588" TargetMode="External"/><Relationship Id="rId15" Type="http://schemas.openxmlformats.org/officeDocument/2006/relationships/hyperlink" Target="http://exarid.uzex.uz/ru/adv/lot2/653986" TargetMode="External"/><Relationship Id="rId23" Type="http://schemas.openxmlformats.org/officeDocument/2006/relationships/hyperlink" Target="http://exarid.uzex.uz/ru/adv/lot2/647379" TargetMode="External"/><Relationship Id="rId28" Type="http://schemas.openxmlformats.org/officeDocument/2006/relationships/hyperlink" Target="http://exarid.uzex.uz/ru/adv/lot2/646094" TargetMode="External"/><Relationship Id="rId36" Type="http://schemas.openxmlformats.org/officeDocument/2006/relationships/hyperlink" Target="http://exarid.uzex.uz/ru/adv/lot2/642484" TargetMode="External"/><Relationship Id="rId10" Type="http://schemas.openxmlformats.org/officeDocument/2006/relationships/hyperlink" Target="http://exarid.uzex.uz/ru/adv/lot2/655664" TargetMode="External"/><Relationship Id="rId19" Type="http://schemas.openxmlformats.org/officeDocument/2006/relationships/hyperlink" Target="http://exarid.uzex.uz/ru/adv/lot2/649278" TargetMode="External"/><Relationship Id="rId31" Type="http://schemas.openxmlformats.org/officeDocument/2006/relationships/hyperlink" Target="http://exarid.uzex.uz/ru/adv/lot2/644629" TargetMode="External"/><Relationship Id="rId4" Type="http://schemas.openxmlformats.org/officeDocument/2006/relationships/hyperlink" Target="http://exarid.uzex.uz/ru/adv/lot2/659058" TargetMode="External"/><Relationship Id="rId9" Type="http://schemas.openxmlformats.org/officeDocument/2006/relationships/hyperlink" Target="http://exarid.uzex.uz/ru/adv/lot2/655724" TargetMode="External"/><Relationship Id="rId14" Type="http://schemas.openxmlformats.org/officeDocument/2006/relationships/hyperlink" Target="http://exarid.uzex.uz/ru/adv/lot2/654128" TargetMode="External"/><Relationship Id="rId22" Type="http://schemas.openxmlformats.org/officeDocument/2006/relationships/hyperlink" Target="http://exarid.uzex.uz/ru/adv/lot2/648226" TargetMode="External"/><Relationship Id="rId27" Type="http://schemas.openxmlformats.org/officeDocument/2006/relationships/hyperlink" Target="http://exarid.uzex.uz/ru/adv/lot2/646165" TargetMode="External"/><Relationship Id="rId30" Type="http://schemas.openxmlformats.org/officeDocument/2006/relationships/hyperlink" Target="http://exarid.uzex.uz/ru/adv/lot2/644632" TargetMode="External"/><Relationship Id="rId35" Type="http://schemas.openxmlformats.org/officeDocument/2006/relationships/hyperlink" Target="http://exarid.uzex.uz/ru/adv/lot2/642924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exarid.uzex.uz/ru/trade/lot/1363755" TargetMode="External"/><Relationship Id="rId2" Type="http://schemas.openxmlformats.org/officeDocument/2006/relationships/hyperlink" Target="http://exarid.uzex.uz/ru/profile/word/224104" TargetMode="External"/><Relationship Id="rId1" Type="http://schemas.openxmlformats.org/officeDocument/2006/relationships/hyperlink" Target="http://exarid.uzex.uz/ru/trade/lot/1363617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exarid.uzex.uz/ru/profile/word/224089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cooperation.uz/customer/contracts/completed?page=9&amp;per-page=10&amp;sort=created_a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cooperation.uz/customer/contracts/completed?page=9&amp;per-page=10&amp;sort=-id" TargetMode="External"/><Relationship Id="rId1" Type="http://schemas.openxmlformats.org/officeDocument/2006/relationships/hyperlink" Target="http://www.cooperation.uz/cooper/brands/view/1381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cooperation.uz/customer/contracts/completed?page=9&amp;per-page=10&amp;sort=contract_price" TargetMode="External"/><Relationship Id="rId4" Type="http://schemas.openxmlformats.org/officeDocument/2006/relationships/hyperlink" Target="https://cooperation.uz/customer/contracts/completed?page=9&amp;per-page=10&amp;sort=producer_i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09"/>
  <sheetViews>
    <sheetView zoomScale="130" zoomScaleNormal="130" workbookViewId="0">
      <pane ySplit="5" topLeftCell="A500" activePane="bottomLeft" state="frozen"/>
      <selection pane="bottomLeft" activeCell="A524" sqref="A524"/>
    </sheetView>
  </sheetViews>
  <sheetFormatPr defaultRowHeight="12"/>
  <cols>
    <col min="1" max="1" width="89" style="29" bestFit="1" customWidth="1"/>
    <col min="2" max="2" width="24.28515625" style="30" customWidth="1"/>
    <col min="3" max="5" width="9.140625" style="30"/>
    <col min="6" max="6" width="13.42578125" style="30" bestFit="1" customWidth="1"/>
    <col min="7" max="16384" width="9.140625" style="30"/>
  </cols>
  <sheetData>
    <row r="1" spans="1:2">
      <c r="B1" s="111" t="s">
        <v>54</v>
      </c>
    </row>
    <row r="2" spans="1:2" s="31" customFormat="1">
      <c r="A2" s="278" t="s">
        <v>0</v>
      </c>
      <c r="B2" s="132"/>
    </row>
    <row r="3" spans="1:2" s="31" customFormat="1">
      <c r="A3" s="279" t="s">
        <v>2906</v>
      </c>
      <c r="B3" s="132"/>
    </row>
    <row r="4" spans="1:2">
      <c r="A4" s="280"/>
      <c r="B4" s="44"/>
    </row>
    <row r="5" spans="1:2">
      <c r="A5" s="281" t="s">
        <v>1</v>
      </c>
      <c r="B5" s="265" t="s">
        <v>2</v>
      </c>
    </row>
    <row r="6" spans="1:2">
      <c r="A6" s="266" t="s">
        <v>137</v>
      </c>
      <c r="B6" s="267">
        <v>19034400</v>
      </c>
    </row>
    <row r="7" spans="1:2">
      <c r="A7" s="268" t="s">
        <v>1249</v>
      </c>
      <c r="B7" s="269">
        <v>3326400</v>
      </c>
    </row>
    <row r="8" spans="1:2" s="34" customFormat="1">
      <c r="A8" s="268" t="s">
        <v>2907</v>
      </c>
      <c r="B8" s="269">
        <v>3141600</v>
      </c>
    </row>
    <row r="9" spans="1:2">
      <c r="A9" s="268" t="s">
        <v>2908</v>
      </c>
      <c r="B9" s="269">
        <v>2956800</v>
      </c>
    </row>
    <row r="10" spans="1:2" s="34" customFormat="1">
      <c r="A10" s="268" t="s">
        <v>2909</v>
      </c>
      <c r="B10" s="269">
        <v>3880800</v>
      </c>
    </row>
    <row r="11" spans="1:2">
      <c r="A11" s="268" t="s">
        <v>1250</v>
      </c>
      <c r="B11" s="269">
        <v>2402400</v>
      </c>
    </row>
    <row r="12" spans="1:2" s="34" customFormat="1">
      <c r="A12" s="268" t="s">
        <v>1251</v>
      </c>
      <c r="B12" s="269">
        <v>3326400</v>
      </c>
    </row>
    <row r="13" spans="1:2" s="34" customFormat="1">
      <c r="A13" s="266" t="s">
        <v>617</v>
      </c>
      <c r="B13" s="267">
        <v>28832872000</v>
      </c>
    </row>
    <row r="14" spans="1:2">
      <c r="A14" s="268" t="s">
        <v>1252</v>
      </c>
      <c r="B14" s="269">
        <v>6000000000</v>
      </c>
    </row>
    <row r="15" spans="1:2">
      <c r="A15" s="268" t="s">
        <v>1253</v>
      </c>
      <c r="B15" s="269">
        <v>2225000000</v>
      </c>
    </row>
    <row r="16" spans="1:2">
      <c r="A16" s="268" t="s">
        <v>1254</v>
      </c>
      <c r="B16" s="267">
        <v>4000000000</v>
      </c>
    </row>
    <row r="17" spans="1:2">
      <c r="A17" s="268" t="s">
        <v>2910</v>
      </c>
      <c r="B17" s="269">
        <v>10200000000</v>
      </c>
    </row>
    <row r="18" spans="1:2">
      <c r="A18" s="268" t="s">
        <v>2911</v>
      </c>
      <c r="B18" s="267">
        <v>5287984000</v>
      </c>
    </row>
    <row r="19" spans="1:2" s="34" customFormat="1">
      <c r="A19" s="268" t="s">
        <v>2912</v>
      </c>
      <c r="B19" s="269">
        <v>1119888000</v>
      </c>
    </row>
    <row r="20" spans="1:2">
      <c r="A20" s="266" t="s">
        <v>1255</v>
      </c>
      <c r="B20" s="267">
        <v>9650000</v>
      </c>
    </row>
    <row r="21" spans="1:2" s="34" customFormat="1">
      <c r="A21" s="268" t="s">
        <v>1256</v>
      </c>
      <c r="B21" s="269">
        <v>7000000</v>
      </c>
    </row>
    <row r="22" spans="1:2">
      <c r="A22" s="268" t="s">
        <v>1257</v>
      </c>
      <c r="B22" s="269">
        <v>1400000</v>
      </c>
    </row>
    <row r="23" spans="1:2" s="34" customFormat="1">
      <c r="A23" s="268" t="s">
        <v>2913</v>
      </c>
      <c r="B23" s="267">
        <v>1250000</v>
      </c>
    </row>
    <row r="24" spans="1:2">
      <c r="A24" s="266" t="s">
        <v>1258</v>
      </c>
      <c r="B24" s="269">
        <v>376498</v>
      </c>
    </row>
    <row r="25" spans="1:2" s="34" customFormat="1">
      <c r="A25" s="268" t="s">
        <v>1259</v>
      </c>
      <c r="B25" s="269">
        <v>201500</v>
      </c>
    </row>
    <row r="26" spans="1:2">
      <c r="A26" s="268" t="s">
        <v>2914</v>
      </c>
      <c r="B26" s="269">
        <v>99998</v>
      </c>
    </row>
    <row r="27" spans="1:2" s="34" customFormat="1">
      <c r="A27" s="268" t="s">
        <v>2915</v>
      </c>
      <c r="B27" s="267">
        <v>75000</v>
      </c>
    </row>
    <row r="28" spans="1:2">
      <c r="A28" s="268" t="s">
        <v>247</v>
      </c>
      <c r="B28" s="269">
        <v>4360000</v>
      </c>
    </row>
    <row r="29" spans="1:2">
      <c r="A29" s="268" t="s">
        <v>1260</v>
      </c>
      <c r="B29" s="269">
        <v>4360000</v>
      </c>
    </row>
    <row r="30" spans="1:2" s="34" customFormat="1">
      <c r="A30" s="266" t="s">
        <v>2916</v>
      </c>
      <c r="B30" s="267">
        <v>7573600</v>
      </c>
    </row>
    <row r="31" spans="1:2">
      <c r="A31" s="268" t="s">
        <v>2917</v>
      </c>
      <c r="B31" s="269">
        <v>1497600</v>
      </c>
    </row>
    <row r="32" spans="1:2" s="34" customFormat="1">
      <c r="A32" s="268" t="s">
        <v>2918</v>
      </c>
      <c r="B32" s="269">
        <v>625000</v>
      </c>
    </row>
    <row r="33" spans="1:2">
      <c r="A33" s="268" t="s">
        <v>2919</v>
      </c>
      <c r="B33" s="269">
        <v>1782000</v>
      </c>
    </row>
    <row r="34" spans="1:2">
      <c r="A34" s="268" t="s">
        <v>2920</v>
      </c>
      <c r="B34" s="269">
        <v>300000</v>
      </c>
    </row>
    <row r="35" spans="1:2" s="34" customFormat="1">
      <c r="A35" s="268" t="s">
        <v>2921</v>
      </c>
      <c r="B35" s="267">
        <v>1500000</v>
      </c>
    </row>
    <row r="36" spans="1:2">
      <c r="A36" s="268" t="s">
        <v>2922</v>
      </c>
      <c r="B36" s="269">
        <v>250000</v>
      </c>
    </row>
    <row r="37" spans="1:2">
      <c r="A37" s="268" t="s">
        <v>2923</v>
      </c>
      <c r="B37" s="269">
        <v>1619000</v>
      </c>
    </row>
    <row r="38" spans="1:2" s="34" customFormat="1">
      <c r="A38" s="266" t="s">
        <v>2924</v>
      </c>
      <c r="B38" s="267">
        <v>375000</v>
      </c>
    </row>
    <row r="39" spans="1:2">
      <c r="A39" s="268" t="s">
        <v>2925</v>
      </c>
      <c r="B39" s="269">
        <v>375000</v>
      </c>
    </row>
    <row r="40" spans="1:2" s="34" customFormat="1">
      <c r="A40" s="266" t="s">
        <v>240</v>
      </c>
      <c r="B40" s="267">
        <v>12650000</v>
      </c>
    </row>
    <row r="41" spans="1:2">
      <c r="A41" s="268" t="s">
        <v>1261</v>
      </c>
      <c r="B41" s="269">
        <v>6050000</v>
      </c>
    </row>
    <row r="42" spans="1:2" s="34" customFormat="1">
      <c r="A42" s="268" t="s">
        <v>1262</v>
      </c>
      <c r="B42" s="269">
        <v>6600000</v>
      </c>
    </row>
    <row r="43" spans="1:2">
      <c r="A43" s="268" t="s">
        <v>2926</v>
      </c>
      <c r="B43" s="269">
        <v>17450</v>
      </c>
    </row>
    <row r="44" spans="1:2" s="34" customFormat="1">
      <c r="A44" s="266" t="s">
        <v>2927</v>
      </c>
      <c r="B44" s="267">
        <v>17450</v>
      </c>
    </row>
    <row r="45" spans="1:2">
      <c r="A45" s="268" t="s">
        <v>1263</v>
      </c>
      <c r="B45" s="269">
        <v>10399990</v>
      </c>
    </row>
    <row r="46" spans="1:2" s="34" customFormat="1">
      <c r="A46" s="266" t="s">
        <v>1264</v>
      </c>
      <c r="B46" s="267">
        <v>3105000</v>
      </c>
    </row>
    <row r="47" spans="1:2">
      <c r="A47" s="268" t="s">
        <v>1265</v>
      </c>
      <c r="B47" s="269">
        <v>222525</v>
      </c>
    </row>
    <row r="48" spans="1:2" s="34" customFormat="1">
      <c r="A48" s="266" t="s">
        <v>1266</v>
      </c>
      <c r="B48" s="267">
        <v>445050</v>
      </c>
    </row>
    <row r="49" spans="1:2">
      <c r="A49" s="268" t="s">
        <v>2928</v>
      </c>
      <c r="B49" s="269">
        <v>1904400</v>
      </c>
    </row>
    <row r="50" spans="1:2" s="34" customFormat="1">
      <c r="A50" s="268" t="s">
        <v>2929</v>
      </c>
      <c r="B50" s="269">
        <v>301300</v>
      </c>
    </row>
    <row r="51" spans="1:2">
      <c r="A51" s="268" t="s">
        <v>2930</v>
      </c>
      <c r="B51" s="269">
        <v>569940</v>
      </c>
    </row>
    <row r="52" spans="1:2" s="34" customFormat="1">
      <c r="A52" s="266" t="s">
        <v>2931</v>
      </c>
      <c r="B52" s="267">
        <v>198260</v>
      </c>
    </row>
    <row r="53" spans="1:2">
      <c r="A53" s="268" t="s">
        <v>2932</v>
      </c>
      <c r="B53" s="269">
        <v>451800</v>
      </c>
    </row>
    <row r="54" spans="1:2" s="34" customFormat="1">
      <c r="A54" s="268" t="s">
        <v>2933</v>
      </c>
      <c r="B54" s="269">
        <v>750350</v>
      </c>
    </row>
    <row r="55" spans="1:2">
      <c r="A55" s="268" t="s">
        <v>2934</v>
      </c>
      <c r="B55" s="269">
        <v>346920</v>
      </c>
    </row>
    <row r="56" spans="1:2" s="34" customFormat="1">
      <c r="A56" s="268" t="s">
        <v>2935</v>
      </c>
      <c r="B56" s="269">
        <v>374850</v>
      </c>
    </row>
    <row r="57" spans="1:2">
      <c r="A57" s="268" t="s">
        <v>2936</v>
      </c>
      <c r="B57" s="269">
        <v>1000495</v>
      </c>
    </row>
    <row r="58" spans="1:2">
      <c r="A58" s="268" t="s">
        <v>2937</v>
      </c>
      <c r="B58" s="269">
        <v>211600</v>
      </c>
    </row>
    <row r="59" spans="1:2">
      <c r="A59" s="268" t="s">
        <v>2938</v>
      </c>
      <c r="B59" s="269">
        <v>517500</v>
      </c>
    </row>
    <row r="60" spans="1:2">
      <c r="A60" s="266" t="s">
        <v>2939</v>
      </c>
      <c r="B60" s="267">
        <v>2585000</v>
      </c>
    </row>
    <row r="61" spans="1:2">
      <c r="A61" s="268" t="s">
        <v>2940</v>
      </c>
      <c r="B61" s="269">
        <v>2585000</v>
      </c>
    </row>
    <row r="62" spans="1:2">
      <c r="A62" s="266" t="s">
        <v>2941</v>
      </c>
      <c r="B62" s="267">
        <v>57600045</v>
      </c>
    </row>
    <row r="63" spans="1:2">
      <c r="A63" s="268" t="s">
        <v>2942</v>
      </c>
      <c r="B63" s="269">
        <v>57600045</v>
      </c>
    </row>
    <row r="64" spans="1:2">
      <c r="A64" s="266" t="s">
        <v>2943</v>
      </c>
      <c r="B64" s="267">
        <v>2852000</v>
      </c>
    </row>
    <row r="65" spans="1:2">
      <c r="A65" s="268" t="s">
        <v>2944</v>
      </c>
      <c r="B65" s="269">
        <v>2852000</v>
      </c>
    </row>
    <row r="66" spans="1:2">
      <c r="A66" s="266" t="s">
        <v>1267</v>
      </c>
      <c r="B66" s="267">
        <v>14740140</v>
      </c>
    </row>
    <row r="67" spans="1:2">
      <c r="A67" s="268" t="s">
        <v>1268</v>
      </c>
      <c r="B67" s="269">
        <v>1140020</v>
      </c>
    </row>
    <row r="68" spans="1:2" s="34" customFormat="1">
      <c r="A68" s="268" t="s">
        <v>1269</v>
      </c>
      <c r="B68" s="269">
        <v>4400040</v>
      </c>
    </row>
    <row r="69" spans="1:2">
      <c r="A69" s="268" t="s">
        <v>2945</v>
      </c>
      <c r="B69" s="269">
        <v>4400040</v>
      </c>
    </row>
    <row r="70" spans="1:2" s="34" customFormat="1">
      <c r="A70" s="268" t="s">
        <v>2946</v>
      </c>
      <c r="B70" s="269">
        <v>4800040</v>
      </c>
    </row>
    <row r="71" spans="1:2">
      <c r="A71" s="266" t="s">
        <v>2947</v>
      </c>
      <c r="B71" s="267">
        <v>568400</v>
      </c>
    </row>
    <row r="72" spans="1:2" s="34" customFormat="1">
      <c r="A72" s="268" t="s">
        <v>2948</v>
      </c>
      <c r="B72" s="269">
        <v>568400</v>
      </c>
    </row>
    <row r="73" spans="1:2">
      <c r="A73" s="266" t="s">
        <v>2949</v>
      </c>
      <c r="B73" s="267">
        <v>15353240</v>
      </c>
    </row>
    <row r="74" spans="1:2">
      <c r="A74" s="268" t="s">
        <v>2950</v>
      </c>
      <c r="B74" s="269">
        <v>314240</v>
      </c>
    </row>
    <row r="75" spans="1:2">
      <c r="A75" s="268" t="s">
        <v>2951</v>
      </c>
      <c r="B75" s="269">
        <v>125000</v>
      </c>
    </row>
    <row r="76" spans="1:2" s="34" customFormat="1">
      <c r="A76" s="268" t="s">
        <v>2952</v>
      </c>
      <c r="B76" s="269">
        <v>654000</v>
      </c>
    </row>
    <row r="77" spans="1:2">
      <c r="A77" s="268" t="s">
        <v>2953</v>
      </c>
      <c r="B77" s="269">
        <v>34500</v>
      </c>
    </row>
    <row r="78" spans="1:2" s="34" customFormat="1">
      <c r="A78" s="268" t="s">
        <v>2954</v>
      </c>
      <c r="B78" s="269">
        <v>1250000</v>
      </c>
    </row>
    <row r="79" spans="1:2">
      <c r="A79" s="268" t="s">
        <v>2955</v>
      </c>
      <c r="B79" s="269">
        <v>315000</v>
      </c>
    </row>
    <row r="80" spans="1:2" s="34" customFormat="1">
      <c r="A80" s="268" t="s">
        <v>2956</v>
      </c>
      <c r="B80" s="269">
        <v>3700000</v>
      </c>
    </row>
    <row r="81" spans="1:2">
      <c r="A81" s="268" t="s">
        <v>2957</v>
      </c>
      <c r="B81" s="269">
        <v>1408000</v>
      </c>
    </row>
    <row r="82" spans="1:2" s="34" customFormat="1">
      <c r="A82" s="268" t="s">
        <v>2958</v>
      </c>
      <c r="B82" s="269">
        <v>1404000</v>
      </c>
    </row>
    <row r="83" spans="1:2">
      <c r="A83" s="268" t="s">
        <v>2959</v>
      </c>
      <c r="B83" s="269">
        <v>88000</v>
      </c>
    </row>
    <row r="84" spans="1:2">
      <c r="A84" s="268" t="s">
        <v>2960</v>
      </c>
      <c r="B84" s="269">
        <v>98000</v>
      </c>
    </row>
    <row r="85" spans="1:2" s="34" customFormat="1">
      <c r="A85" s="268" t="s">
        <v>2961</v>
      </c>
      <c r="B85" s="269">
        <v>412500</v>
      </c>
    </row>
    <row r="86" spans="1:2">
      <c r="A86" s="268" t="s">
        <v>2962</v>
      </c>
      <c r="B86" s="269">
        <v>5550000</v>
      </c>
    </row>
    <row r="87" spans="1:2" s="34" customFormat="1">
      <c r="A87" s="266" t="s">
        <v>1270</v>
      </c>
      <c r="B87" s="267">
        <v>19318360000</v>
      </c>
    </row>
    <row r="88" spans="1:2">
      <c r="A88" s="268" t="s">
        <v>2963</v>
      </c>
      <c r="B88" s="269">
        <v>2310000000</v>
      </c>
    </row>
    <row r="89" spans="1:2">
      <c r="A89" s="268" t="s">
        <v>2964</v>
      </c>
      <c r="B89" s="269">
        <v>4700000000</v>
      </c>
    </row>
    <row r="90" spans="1:2" s="34" customFormat="1">
      <c r="A90" s="268" t="s">
        <v>1271</v>
      </c>
      <c r="B90" s="269">
        <v>1580000000</v>
      </c>
    </row>
    <row r="91" spans="1:2">
      <c r="A91" s="268" t="s">
        <v>1272</v>
      </c>
      <c r="B91" s="269">
        <v>1975000000</v>
      </c>
    </row>
    <row r="92" spans="1:2" s="34" customFormat="1">
      <c r="A92" s="268" t="s">
        <v>1273</v>
      </c>
      <c r="B92" s="269">
        <v>1983360000</v>
      </c>
    </row>
    <row r="93" spans="1:2">
      <c r="A93" s="268" t="s">
        <v>1274</v>
      </c>
      <c r="B93" s="269">
        <v>2050000000</v>
      </c>
    </row>
    <row r="94" spans="1:2">
      <c r="A94" s="268" t="s">
        <v>2965</v>
      </c>
      <c r="B94" s="269">
        <v>4720000000</v>
      </c>
    </row>
    <row r="95" spans="1:2">
      <c r="A95" s="266" t="s">
        <v>1275</v>
      </c>
      <c r="B95" s="267">
        <v>290000000</v>
      </c>
    </row>
    <row r="96" spans="1:2" s="34" customFormat="1">
      <c r="A96" s="268" t="s">
        <v>1276</v>
      </c>
      <c r="B96" s="269">
        <v>110000000</v>
      </c>
    </row>
    <row r="97" spans="1:2">
      <c r="A97" s="268" t="s">
        <v>1277</v>
      </c>
      <c r="B97" s="269">
        <v>180000000</v>
      </c>
    </row>
    <row r="98" spans="1:2" s="34" customFormat="1">
      <c r="A98" s="266" t="s">
        <v>1278</v>
      </c>
      <c r="B98" s="267">
        <v>1960000</v>
      </c>
    </row>
    <row r="99" spans="1:2">
      <c r="A99" s="268" t="s">
        <v>1279</v>
      </c>
      <c r="B99" s="269">
        <v>1960000</v>
      </c>
    </row>
    <row r="100" spans="1:2" s="34" customFormat="1">
      <c r="A100" s="266" t="s">
        <v>2966</v>
      </c>
      <c r="B100" s="267">
        <v>11904351.17</v>
      </c>
    </row>
    <row r="101" spans="1:2">
      <c r="A101" s="268" t="s">
        <v>2967</v>
      </c>
      <c r="B101" s="269">
        <v>11904351.17</v>
      </c>
    </row>
    <row r="102" spans="1:2">
      <c r="A102" s="266" t="s">
        <v>21</v>
      </c>
      <c r="B102" s="267">
        <v>147518610.03999999</v>
      </c>
    </row>
    <row r="103" spans="1:2" s="34" customFormat="1">
      <c r="A103" s="268" t="s">
        <v>1280</v>
      </c>
      <c r="B103" s="269">
        <v>53566659.009999998</v>
      </c>
    </row>
    <row r="104" spans="1:2">
      <c r="A104" s="268" t="s">
        <v>1281</v>
      </c>
      <c r="B104" s="269">
        <v>29371953.030000001</v>
      </c>
    </row>
    <row r="105" spans="1:2" s="34" customFormat="1">
      <c r="A105" s="268" t="s">
        <v>1282</v>
      </c>
      <c r="B105" s="269">
        <v>64579998</v>
      </c>
    </row>
    <row r="106" spans="1:2">
      <c r="A106" s="266" t="s">
        <v>372</v>
      </c>
      <c r="B106" s="267">
        <v>10165576</v>
      </c>
    </row>
    <row r="107" spans="1:2">
      <c r="A107" s="268" t="s">
        <v>1283</v>
      </c>
      <c r="B107" s="269">
        <v>10165576</v>
      </c>
    </row>
    <row r="108" spans="1:2" s="34" customFormat="1">
      <c r="A108" s="266" t="s">
        <v>154</v>
      </c>
      <c r="B108" s="267">
        <v>6283200</v>
      </c>
    </row>
    <row r="109" spans="1:2">
      <c r="A109" s="268" t="s">
        <v>1284</v>
      </c>
      <c r="B109" s="269">
        <v>6283200</v>
      </c>
    </row>
    <row r="110" spans="1:2">
      <c r="A110" s="266" t="s">
        <v>177</v>
      </c>
      <c r="B110" s="267">
        <v>5016263777.6199999</v>
      </c>
    </row>
    <row r="111" spans="1:2">
      <c r="A111" s="268" t="s">
        <v>2968</v>
      </c>
      <c r="B111" s="269">
        <v>380000000</v>
      </c>
    </row>
    <row r="112" spans="1:2">
      <c r="A112" s="268" t="s">
        <v>2969</v>
      </c>
      <c r="B112" s="269">
        <v>783360000</v>
      </c>
    </row>
    <row r="113" spans="1:2" s="34" customFormat="1">
      <c r="A113" s="268" t="s">
        <v>2970</v>
      </c>
      <c r="B113" s="269">
        <v>2483260000</v>
      </c>
    </row>
    <row r="114" spans="1:2">
      <c r="A114" s="268" t="s">
        <v>618</v>
      </c>
      <c r="B114" s="269">
        <v>375837097.62</v>
      </c>
    </row>
    <row r="115" spans="1:2">
      <c r="A115" s="268" t="s">
        <v>1285</v>
      </c>
      <c r="B115" s="269">
        <v>423806680</v>
      </c>
    </row>
    <row r="116" spans="1:2" s="34" customFormat="1">
      <c r="A116" s="268" t="s">
        <v>1286</v>
      </c>
      <c r="B116" s="269">
        <v>570000000</v>
      </c>
    </row>
    <row r="117" spans="1:2">
      <c r="A117" s="266" t="s">
        <v>2971</v>
      </c>
      <c r="B117" s="267">
        <v>131880</v>
      </c>
    </row>
    <row r="118" spans="1:2">
      <c r="A118" s="268" t="s">
        <v>2972</v>
      </c>
      <c r="B118" s="269">
        <v>29980</v>
      </c>
    </row>
    <row r="119" spans="1:2" s="34" customFormat="1">
      <c r="A119" s="268" t="s">
        <v>2973</v>
      </c>
      <c r="B119" s="269">
        <v>77000</v>
      </c>
    </row>
    <row r="120" spans="1:2">
      <c r="A120" s="268" t="s">
        <v>2974</v>
      </c>
      <c r="B120" s="269">
        <v>24900</v>
      </c>
    </row>
    <row r="121" spans="1:2">
      <c r="A121" s="266" t="s">
        <v>1287</v>
      </c>
      <c r="B121" s="267">
        <v>20485500</v>
      </c>
    </row>
    <row r="122" spans="1:2">
      <c r="A122" s="268" t="s">
        <v>1288</v>
      </c>
      <c r="B122" s="269">
        <v>120000</v>
      </c>
    </row>
    <row r="123" spans="1:2" s="34" customFormat="1">
      <c r="A123" s="268" t="s">
        <v>1289</v>
      </c>
      <c r="B123" s="269">
        <v>120000</v>
      </c>
    </row>
    <row r="124" spans="1:2">
      <c r="A124" s="268" t="s">
        <v>1290</v>
      </c>
      <c r="B124" s="269">
        <v>105000</v>
      </c>
    </row>
    <row r="125" spans="1:2">
      <c r="A125" s="268" t="s">
        <v>1291</v>
      </c>
      <c r="B125" s="269">
        <v>96000</v>
      </c>
    </row>
    <row r="126" spans="1:2" s="34" customFormat="1">
      <c r="A126" s="268" t="s">
        <v>1292</v>
      </c>
      <c r="B126" s="269">
        <v>384000</v>
      </c>
    </row>
    <row r="127" spans="1:2">
      <c r="A127" s="268" t="s">
        <v>1293</v>
      </c>
      <c r="B127" s="269">
        <v>63000</v>
      </c>
    </row>
    <row r="128" spans="1:2">
      <c r="A128" s="268" t="s">
        <v>1294</v>
      </c>
      <c r="B128" s="269">
        <v>595000</v>
      </c>
    </row>
    <row r="129" spans="1:2">
      <c r="A129" s="268" t="s">
        <v>1295</v>
      </c>
      <c r="B129" s="269">
        <v>33000</v>
      </c>
    </row>
    <row r="130" spans="1:2" s="34" customFormat="1">
      <c r="A130" s="268" t="s">
        <v>1296</v>
      </c>
      <c r="B130" s="269">
        <v>344000</v>
      </c>
    </row>
    <row r="131" spans="1:2">
      <c r="A131" s="268" t="s">
        <v>1297</v>
      </c>
      <c r="B131" s="269">
        <v>324000</v>
      </c>
    </row>
    <row r="132" spans="1:2" s="34" customFormat="1">
      <c r="A132" s="268" t="s">
        <v>1298</v>
      </c>
      <c r="B132" s="269">
        <v>30000</v>
      </c>
    </row>
    <row r="133" spans="1:2">
      <c r="A133" s="268" t="s">
        <v>1299</v>
      </c>
      <c r="B133" s="269">
        <v>138000</v>
      </c>
    </row>
    <row r="134" spans="1:2" s="34" customFormat="1">
      <c r="A134" s="268" t="s">
        <v>1300</v>
      </c>
      <c r="B134" s="269">
        <v>325000</v>
      </c>
    </row>
    <row r="135" spans="1:2">
      <c r="A135" s="268" t="s">
        <v>1301</v>
      </c>
      <c r="B135" s="269">
        <v>273000</v>
      </c>
    </row>
    <row r="136" spans="1:2">
      <c r="A136" s="268" t="s">
        <v>1302</v>
      </c>
      <c r="B136" s="269">
        <v>700000</v>
      </c>
    </row>
    <row r="137" spans="1:2" s="34" customFormat="1">
      <c r="A137" s="268" t="s">
        <v>1303</v>
      </c>
      <c r="B137" s="269">
        <v>111000</v>
      </c>
    </row>
    <row r="138" spans="1:2">
      <c r="A138" s="268" t="s">
        <v>1304</v>
      </c>
      <c r="B138" s="269">
        <v>155000</v>
      </c>
    </row>
    <row r="139" spans="1:2" s="34" customFormat="1">
      <c r="A139" s="268" t="s">
        <v>1305</v>
      </c>
      <c r="B139" s="269">
        <v>145000</v>
      </c>
    </row>
    <row r="140" spans="1:2">
      <c r="A140" s="268" t="s">
        <v>1306</v>
      </c>
      <c r="B140" s="269">
        <v>24000</v>
      </c>
    </row>
    <row r="141" spans="1:2">
      <c r="A141" s="268" t="s">
        <v>1307</v>
      </c>
      <c r="B141" s="269">
        <v>162500</v>
      </c>
    </row>
    <row r="142" spans="1:2" s="34" customFormat="1">
      <c r="A142" s="268" t="s">
        <v>1308</v>
      </c>
      <c r="B142" s="269">
        <v>97500</v>
      </c>
    </row>
    <row r="143" spans="1:2">
      <c r="A143" s="268" t="s">
        <v>1309</v>
      </c>
      <c r="B143" s="269">
        <v>25500</v>
      </c>
    </row>
    <row r="144" spans="1:2" s="34" customFormat="1">
      <c r="A144" s="268" t="s">
        <v>1310</v>
      </c>
      <c r="B144" s="269">
        <v>1190000</v>
      </c>
    </row>
    <row r="145" spans="1:2">
      <c r="A145" s="268" t="s">
        <v>1311</v>
      </c>
      <c r="B145" s="269">
        <v>320000</v>
      </c>
    </row>
    <row r="146" spans="1:2">
      <c r="A146" s="268" t="s">
        <v>1312</v>
      </c>
      <c r="B146" s="269">
        <v>513000</v>
      </c>
    </row>
    <row r="147" spans="1:2">
      <c r="A147" s="268" t="s">
        <v>1313</v>
      </c>
      <c r="B147" s="269">
        <v>220000</v>
      </c>
    </row>
    <row r="148" spans="1:2">
      <c r="A148" s="268" t="s">
        <v>1314</v>
      </c>
      <c r="B148" s="269">
        <v>252000</v>
      </c>
    </row>
    <row r="149" spans="1:2" s="34" customFormat="1">
      <c r="A149" s="268" t="s">
        <v>1315</v>
      </c>
      <c r="B149" s="269">
        <v>459000</v>
      </c>
    </row>
    <row r="150" spans="1:2">
      <c r="A150" s="268" t="s">
        <v>1316</v>
      </c>
      <c r="B150" s="269">
        <v>216000</v>
      </c>
    </row>
    <row r="151" spans="1:2">
      <c r="A151" s="268" t="s">
        <v>1317</v>
      </c>
      <c r="B151" s="269">
        <v>486000</v>
      </c>
    </row>
    <row r="152" spans="1:2">
      <c r="A152" s="268" t="s">
        <v>1318</v>
      </c>
      <c r="B152" s="269">
        <v>125000</v>
      </c>
    </row>
    <row r="153" spans="1:2">
      <c r="A153" s="268" t="s">
        <v>1319</v>
      </c>
      <c r="B153" s="269">
        <v>190000</v>
      </c>
    </row>
    <row r="154" spans="1:2">
      <c r="A154" s="268" t="s">
        <v>1320</v>
      </c>
      <c r="B154" s="269">
        <v>1224000</v>
      </c>
    </row>
    <row r="155" spans="1:2">
      <c r="A155" s="268" t="s">
        <v>1321</v>
      </c>
      <c r="B155" s="269">
        <v>608000</v>
      </c>
    </row>
    <row r="156" spans="1:2" s="34" customFormat="1">
      <c r="A156" s="268" t="s">
        <v>1322</v>
      </c>
      <c r="B156" s="269">
        <v>235000</v>
      </c>
    </row>
    <row r="157" spans="1:2">
      <c r="A157" s="268" t="s">
        <v>1323</v>
      </c>
      <c r="B157" s="269">
        <v>9600000</v>
      </c>
    </row>
    <row r="158" spans="1:2" s="34" customFormat="1">
      <c r="A158" s="268" t="s">
        <v>1324</v>
      </c>
      <c r="B158" s="269">
        <v>477000</v>
      </c>
    </row>
    <row r="159" spans="1:2">
      <c r="A159" s="266" t="s">
        <v>148</v>
      </c>
      <c r="B159" s="267">
        <v>2875000</v>
      </c>
    </row>
    <row r="160" spans="1:2" s="34" customFormat="1">
      <c r="A160" s="268" t="s">
        <v>2975</v>
      </c>
      <c r="B160" s="269">
        <v>600000</v>
      </c>
    </row>
    <row r="161" spans="1:2">
      <c r="A161" s="268" t="s">
        <v>1325</v>
      </c>
      <c r="B161" s="269">
        <v>800000</v>
      </c>
    </row>
    <row r="162" spans="1:2" s="34" customFormat="1">
      <c r="A162" s="268" t="s">
        <v>1326</v>
      </c>
      <c r="B162" s="269">
        <v>675000</v>
      </c>
    </row>
    <row r="163" spans="1:2">
      <c r="A163" s="268" t="s">
        <v>1327</v>
      </c>
      <c r="B163" s="269">
        <v>800000</v>
      </c>
    </row>
    <row r="164" spans="1:2" s="34" customFormat="1">
      <c r="A164" s="266" t="s">
        <v>149</v>
      </c>
      <c r="B164" s="267">
        <v>3120000</v>
      </c>
    </row>
    <row r="165" spans="1:2">
      <c r="A165" s="268" t="s">
        <v>1328</v>
      </c>
      <c r="B165" s="269">
        <v>3120000</v>
      </c>
    </row>
    <row r="166" spans="1:2" s="34" customFormat="1">
      <c r="A166" s="266" t="s">
        <v>1329</v>
      </c>
      <c r="B166" s="267">
        <v>450000</v>
      </c>
    </row>
    <row r="167" spans="1:2">
      <c r="A167" s="268" t="s">
        <v>1330</v>
      </c>
      <c r="B167" s="269">
        <v>450000</v>
      </c>
    </row>
    <row r="168" spans="1:2" s="34" customFormat="1">
      <c r="A168" s="266" t="s">
        <v>619</v>
      </c>
      <c r="B168" s="267">
        <v>28800000</v>
      </c>
    </row>
    <row r="169" spans="1:2">
      <c r="A169" s="268" t="s">
        <v>1331</v>
      </c>
      <c r="B169" s="269">
        <v>7800000</v>
      </c>
    </row>
    <row r="170" spans="1:2" s="34" customFormat="1">
      <c r="A170" s="268" t="s">
        <v>1332</v>
      </c>
      <c r="B170" s="269">
        <v>21000000</v>
      </c>
    </row>
    <row r="171" spans="1:2">
      <c r="A171" s="266" t="s">
        <v>2976</v>
      </c>
      <c r="B171" s="267">
        <v>575000</v>
      </c>
    </row>
    <row r="172" spans="1:2">
      <c r="A172" s="268" t="s">
        <v>2977</v>
      </c>
      <c r="B172" s="269">
        <v>575000</v>
      </c>
    </row>
    <row r="173" spans="1:2">
      <c r="A173" s="266" t="s">
        <v>1333</v>
      </c>
      <c r="B173" s="267">
        <v>136950</v>
      </c>
    </row>
    <row r="174" spans="1:2">
      <c r="A174" s="268" t="s">
        <v>1334</v>
      </c>
      <c r="B174" s="269">
        <v>59150</v>
      </c>
    </row>
    <row r="175" spans="1:2">
      <c r="A175" s="268" t="s">
        <v>1335</v>
      </c>
      <c r="B175" s="269">
        <v>77800</v>
      </c>
    </row>
    <row r="176" spans="1:2" s="34" customFormat="1">
      <c r="A176" s="266" t="s">
        <v>2978</v>
      </c>
      <c r="B176" s="267">
        <v>5129650</v>
      </c>
    </row>
    <row r="177" spans="1:2" s="34" customFormat="1">
      <c r="A177" s="268" t="s">
        <v>2979</v>
      </c>
      <c r="B177" s="269">
        <v>69000</v>
      </c>
    </row>
    <row r="178" spans="1:2">
      <c r="A178" s="270" t="s">
        <v>2980</v>
      </c>
      <c r="B178" s="271">
        <v>149950</v>
      </c>
    </row>
    <row r="179" spans="1:2">
      <c r="A179" s="270" t="s">
        <v>2981</v>
      </c>
      <c r="B179" s="271">
        <v>149950</v>
      </c>
    </row>
    <row r="180" spans="1:2">
      <c r="A180" s="270" t="s">
        <v>2982</v>
      </c>
      <c r="B180" s="271">
        <v>64500</v>
      </c>
    </row>
    <row r="181" spans="1:2">
      <c r="A181" s="270" t="s">
        <v>2983</v>
      </c>
      <c r="B181" s="271">
        <v>1770000</v>
      </c>
    </row>
    <row r="182" spans="1:2">
      <c r="A182" s="270" t="s">
        <v>2984</v>
      </c>
      <c r="B182" s="271">
        <v>450500</v>
      </c>
    </row>
    <row r="183" spans="1:2">
      <c r="A183" s="270" t="s">
        <v>2985</v>
      </c>
      <c r="B183" s="271">
        <v>675750</v>
      </c>
    </row>
    <row r="184" spans="1:2">
      <c r="A184" s="270" t="s">
        <v>2986</v>
      </c>
      <c r="B184" s="271">
        <v>1800000</v>
      </c>
    </row>
    <row r="185" spans="1:2">
      <c r="A185" s="272" t="s">
        <v>1336</v>
      </c>
      <c r="B185" s="273">
        <v>3565642</v>
      </c>
    </row>
    <row r="186" spans="1:2">
      <c r="A186" s="270" t="s">
        <v>1337</v>
      </c>
      <c r="B186" s="271">
        <v>1495000</v>
      </c>
    </row>
    <row r="187" spans="1:2">
      <c r="A187" s="270" t="s">
        <v>1338</v>
      </c>
      <c r="B187" s="271">
        <v>1150000</v>
      </c>
    </row>
    <row r="188" spans="1:2">
      <c r="A188" s="270" t="s">
        <v>2987</v>
      </c>
      <c r="B188" s="271">
        <v>195000</v>
      </c>
    </row>
    <row r="189" spans="1:2">
      <c r="A189" s="270" t="s">
        <v>2988</v>
      </c>
      <c r="B189" s="271">
        <v>280000</v>
      </c>
    </row>
    <row r="190" spans="1:2">
      <c r="A190" s="270" t="s">
        <v>2989</v>
      </c>
      <c r="B190" s="271">
        <v>44321</v>
      </c>
    </row>
    <row r="191" spans="1:2">
      <c r="A191" s="270" t="s">
        <v>2990</v>
      </c>
      <c r="B191" s="271">
        <v>78321</v>
      </c>
    </row>
    <row r="192" spans="1:2">
      <c r="A192" s="270" t="s">
        <v>2991</v>
      </c>
      <c r="B192" s="271">
        <v>135000</v>
      </c>
    </row>
    <row r="193" spans="1:2">
      <c r="A193" s="270" t="s">
        <v>2992</v>
      </c>
      <c r="B193" s="271">
        <v>135000</v>
      </c>
    </row>
    <row r="194" spans="1:2">
      <c r="A194" s="270" t="s">
        <v>2993</v>
      </c>
      <c r="B194" s="271">
        <v>53000</v>
      </c>
    </row>
    <row r="195" spans="1:2">
      <c r="A195" s="272" t="s">
        <v>2994</v>
      </c>
      <c r="B195" s="273">
        <v>6210000</v>
      </c>
    </row>
    <row r="196" spans="1:2">
      <c r="A196" s="270" t="s">
        <v>2995</v>
      </c>
      <c r="B196" s="271">
        <v>3840000</v>
      </c>
    </row>
    <row r="197" spans="1:2">
      <c r="A197" s="270" t="s">
        <v>2996</v>
      </c>
      <c r="B197" s="271">
        <v>2370000</v>
      </c>
    </row>
    <row r="198" spans="1:2">
      <c r="A198" s="272" t="s">
        <v>248</v>
      </c>
      <c r="B198" s="273">
        <v>17785580</v>
      </c>
    </row>
    <row r="199" spans="1:2">
      <c r="A199" s="270" t="s">
        <v>2997</v>
      </c>
      <c r="B199" s="271">
        <v>1200000</v>
      </c>
    </row>
    <row r="200" spans="1:2">
      <c r="A200" s="270" t="s">
        <v>2998</v>
      </c>
      <c r="B200" s="271">
        <v>521000</v>
      </c>
    </row>
    <row r="201" spans="1:2">
      <c r="A201" s="270" t="s">
        <v>1339</v>
      </c>
      <c r="B201" s="271">
        <v>16064580</v>
      </c>
    </row>
    <row r="202" spans="1:2">
      <c r="A202" s="272" t="s">
        <v>249</v>
      </c>
      <c r="B202" s="273">
        <v>57615000</v>
      </c>
    </row>
    <row r="203" spans="1:2">
      <c r="A203" s="270" t="s">
        <v>1340</v>
      </c>
      <c r="B203" s="271">
        <v>57615000</v>
      </c>
    </row>
    <row r="204" spans="1:2">
      <c r="A204" s="272" t="s">
        <v>59</v>
      </c>
      <c r="B204" s="273">
        <v>19800000</v>
      </c>
    </row>
    <row r="205" spans="1:2">
      <c r="A205" s="270" t="s">
        <v>1341</v>
      </c>
      <c r="B205" s="271">
        <v>2700000</v>
      </c>
    </row>
    <row r="206" spans="1:2">
      <c r="A206" s="270" t="s">
        <v>1342</v>
      </c>
      <c r="B206" s="271">
        <v>3250000</v>
      </c>
    </row>
    <row r="207" spans="1:2">
      <c r="A207" s="270" t="s">
        <v>2999</v>
      </c>
      <c r="B207" s="271">
        <v>1300000</v>
      </c>
    </row>
    <row r="208" spans="1:2">
      <c r="A208" s="270" t="s">
        <v>3000</v>
      </c>
      <c r="B208" s="271">
        <v>3250000</v>
      </c>
    </row>
    <row r="209" spans="1:2">
      <c r="A209" s="270" t="s">
        <v>3001</v>
      </c>
      <c r="B209" s="271">
        <v>3900000</v>
      </c>
    </row>
    <row r="210" spans="1:2">
      <c r="A210" s="270" t="s">
        <v>1343</v>
      </c>
      <c r="B210" s="271">
        <v>2700000</v>
      </c>
    </row>
    <row r="211" spans="1:2">
      <c r="A211" s="270" t="s">
        <v>1344</v>
      </c>
      <c r="B211" s="271">
        <v>2700000</v>
      </c>
    </row>
    <row r="212" spans="1:2">
      <c r="A212" s="272" t="s">
        <v>1345</v>
      </c>
      <c r="B212" s="273">
        <v>5350999</v>
      </c>
    </row>
    <row r="213" spans="1:2">
      <c r="A213" s="270" t="s">
        <v>1346</v>
      </c>
      <c r="B213" s="271">
        <v>1693200</v>
      </c>
    </row>
    <row r="214" spans="1:2">
      <c r="A214" s="270" t="s">
        <v>1347</v>
      </c>
      <c r="B214" s="271">
        <v>154270</v>
      </c>
    </row>
    <row r="215" spans="1:2">
      <c r="A215" s="270" t="s">
        <v>1348</v>
      </c>
      <c r="B215" s="271">
        <v>322110</v>
      </c>
    </row>
    <row r="216" spans="1:2">
      <c r="A216" s="270" t="s">
        <v>1349</v>
      </c>
      <c r="B216" s="271">
        <v>25710</v>
      </c>
    </row>
    <row r="217" spans="1:2">
      <c r="A217" s="270" t="s">
        <v>1350</v>
      </c>
      <c r="B217" s="271">
        <v>73850</v>
      </c>
    </row>
    <row r="218" spans="1:2">
      <c r="A218" s="270" t="s">
        <v>1351</v>
      </c>
      <c r="B218" s="271">
        <v>23961</v>
      </c>
    </row>
    <row r="219" spans="1:2">
      <c r="A219" s="270" t="s">
        <v>1352</v>
      </c>
      <c r="B219" s="271">
        <v>88100</v>
      </c>
    </row>
    <row r="220" spans="1:2">
      <c r="A220" s="270" t="s">
        <v>1353</v>
      </c>
      <c r="B220" s="271">
        <v>86400</v>
      </c>
    </row>
    <row r="221" spans="1:2">
      <c r="A221" s="270" t="s">
        <v>1354</v>
      </c>
      <c r="B221" s="271">
        <v>105330</v>
      </c>
    </row>
    <row r="222" spans="1:2">
      <c r="A222" s="270" t="s">
        <v>1355</v>
      </c>
      <c r="B222" s="271">
        <v>29775</v>
      </c>
    </row>
    <row r="223" spans="1:2">
      <c r="A223" s="270" t="s">
        <v>1356</v>
      </c>
      <c r="B223" s="271">
        <v>59460</v>
      </c>
    </row>
    <row r="224" spans="1:2">
      <c r="A224" s="270" t="s">
        <v>1357</v>
      </c>
      <c r="B224" s="271">
        <v>1413660</v>
      </c>
    </row>
    <row r="225" spans="1:2">
      <c r="A225" s="270" t="s">
        <v>1358</v>
      </c>
      <c r="B225" s="271">
        <v>25750</v>
      </c>
    </row>
    <row r="226" spans="1:2">
      <c r="A226" s="270" t="s">
        <v>1359</v>
      </c>
      <c r="B226" s="271">
        <v>84444</v>
      </c>
    </row>
    <row r="227" spans="1:2">
      <c r="A227" s="270" t="s">
        <v>1360</v>
      </c>
      <c r="B227" s="271">
        <v>237820</v>
      </c>
    </row>
    <row r="228" spans="1:2">
      <c r="A228" s="270" t="s">
        <v>1361</v>
      </c>
      <c r="B228" s="271">
        <v>19950</v>
      </c>
    </row>
    <row r="229" spans="1:2">
      <c r="A229" s="270" t="s">
        <v>1362</v>
      </c>
      <c r="B229" s="271">
        <v>60834</v>
      </c>
    </row>
    <row r="230" spans="1:2">
      <c r="A230" s="270" t="s">
        <v>1363</v>
      </c>
      <c r="B230" s="271">
        <v>64775</v>
      </c>
    </row>
    <row r="231" spans="1:2">
      <c r="A231" s="270" t="s">
        <v>1364</v>
      </c>
      <c r="B231" s="271">
        <v>27875</v>
      </c>
    </row>
    <row r="232" spans="1:2">
      <c r="A232" s="270" t="s">
        <v>1365</v>
      </c>
      <c r="B232" s="271">
        <v>51000</v>
      </c>
    </row>
    <row r="233" spans="1:2">
      <c r="A233" s="270" t="s">
        <v>1366</v>
      </c>
      <c r="B233" s="271">
        <v>70885</v>
      </c>
    </row>
    <row r="234" spans="1:2">
      <c r="A234" s="270" t="s">
        <v>1367</v>
      </c>
      <c r="B234" s="271">
        <v>499840</v>
      </c>
    </row>
    <row r="235" spans="1:2">
      <c r="A235" s="270" t="s">
        <v>1368</v>
      </c>
      <c r="B235" s="271">
        <v>132000</v>
      </c>
    </row>
    <row r="236" spans="1:2">
      <c r="A236" s="272" t="s">
        <v>3002</v>
      </c>
      <c r="B236" s="273">
        <v>2719000</v>
      </c>
    </row>
    <row r="237" spans="1:2">
      <c r="A237" s="270" t="s">
        <v>3003</v>
      </c>
      <c r="B237" s="271">
        <v>1945000</v>
      </c>
    </row>
    <row r="238" spans="1:2">
      <c r="A238" s="270" t="s">
        <v>3004</v>
      </c>
      <c r="B238" s="271">
        <v>774000</v>
      </c>
    </row>
    <row r="239" spans="1:2">
      <c r="A239" s="272" t="s">
        <v>3</v>
      </c>
      <c r="B239" s="273">
        <v>11760000</v>
      </c>
    </row>
    <row r="240" spans="1:2">
      <c r="A240" s="270" t="s">
        <v>1369</v>
      </c>
      <c r="B240" s="271">
        <v>11760000</v>
      </c>
    </row>
    <row r="241" spans="1:2">
      <c r="A241" s="272" t="s">
        <v>673</v>
      </c>
      <c r="B241" s="273">
        <v>1524439</v>
      </c>
    </row>
    <row r="242" spans="1:2">
      <c r="A242" s="270" t="s">
        <v>1370</v>
      </c>
      <c r="B242" s="271">
        <v>1524439</v>
      </c>
    </row>
    <row r="243" spans="1:2">
      <c r="A243" s="272" t="s">
        <v>1371</v>
      </c>
      <c r="B243" s="282">
        <v>2300000</v>
      </c>
    </row>
    <row r="244" spans="1:2">
      <c r="A244" s="270" t="s">
        <v>1372</v>
      </c>
      <c r="B244" s="271">
        <v>2300000</v>
      </c>
    </row>
    <row r="245" spans="1:2">
      <c r="A245" s="272" t="s">
        <v>1373</v>
      </c>
      <c r="B245" s="273">
        <v>13092999</v>
      </c>
    </row>
    <row r="246" spans="1:2">
      <c r="A246" s="270" t="s">
        <v>1374</v>
      </c>
      <c r="B246" s="271">
        <v>1299999</v>
      </c>
    </row>
    <row r="247" spans="1:2">
      <c r="A247" s="270" t="s">
        <v>1375</v>
      </c>
      <c r="B247" s="271">
        <v>1998000</v>
      </c>
    </row>
    <row r="248" spans="1:2">
      <c r="A248" s="270" t="s">
        <v>1376</v>
      </c>
      <c r="B248" s="271">
        <v>1300000</v>
      </c>
    </row>
    <row r="249" spans="1:2">
      <c r="A249" s="270" t="s">
        <v>1377</v>
      </c>
      <c r="B249" s="271">
        <v>8495000</v>
      </c>
    </row>
    <row r="250" spans="1:2">
      <c r="A250" s="272" t="s">
        <v>3005</v>
      </c>
      <c r="B250" s="273">
        <v>600000</v>
      </c>
    </row>
    <row r="251" spans="1:2">
      <c r="A251" s="270" t="s">
        <v>3006</v>
      </c>
      <c r="B251" s="271">
        <v>600000</v>
      </c>
    </row>
    <row r="252" spans="1:2">
      <c r="A252" s="272" t="s">
        <v>3007</v>
      </c>
      <c r="B252" s="273">
        <v>2464000</v>
      </c>
    </row>
    <row r="253" spans="1:2">
      <c r="A253" s="270" t="s">
        <v>3008</v>
      </c>
      <c r="B253" s="271">
        <v>2464000</v>
      </c>
    </row>
    <row r="254" spans="1:2">
      <c r="A254" s="272" t="s">
        <v>1378</v>
      </c>
      <c r="B254" s="273">
        <v>5972000</v>
      </c>
    </row>
    <row r="255" spans="1:2">
      <c r="A255" s="270" t="s">
        <v>1379</v>
      </c>
      <c r="B255" s="271">
        <v>5972000</v>
      </c>
    </row>
    <row r="256" spans="1:2">
      <c r="A256" s="272" t="s">
        <v>3009</v>
      </c>
      <c r="B256" s="273">
        <v>858675</v>
      </c>
    </row>
    <row r="257" spans="1:2">
      <c r="A257" s="270" t="s">
        <v>3010</v>
      </c>
      <c r="B257" s="271">
        <v>16000</v>
      </c>
    </row>
    <row r="258" spans="1:2">
      <c r="A258" s="270" t="s">
        <v>3011</v>
      </c>
      <c r="B258" s="271">
        <v>111500</v>
      </c>
    </row>
    <row r="259" spans="1:2">
      <c r="A259" s="270" t="s">
        <v>3012</v>
      </c>
      <c r="B259" s="271">
        <v>43000</v>
      </c>
    </row>
    <row r="260" spans="1:2">
      <c r="A260" s="270" t="s">
        <v>3013</v>
      </c>
      <c r="B260" s="271">
        <v>40000</v>
      </c>
    </row>
    <row r="261" spans="1:2">
      <c r="A261" s="270" t="s">
        <v>3014</v>
      </c>
      <c r="B261" s="271">
        <v>35400</v>
      </c>
    </row>
    <row r="262" spans="1:2">
      <c r="A262" s="270" t="s">
        <v>3015</v>
      </c>
      <c r="B262" s="271">
        <v>55500</v>
      </c>
    </row>
    <row r="263" spans="1:2">
      <c r="A263" s="270" t="s">
        <v>3016</v>
      </c>
      <c r="B263" s="271">
        <v>50250</v>
      </c>
    </row>
    <row r="264" spans="1:2">
      <c r="A264" s="270" t="s">
        <v>3017</v>
      </c>
      <c r="B264" s="271">
        <v>163500</v>
      </c>
    </row>
    <row r="265" spans="1:2">
      <c r="A265" s="270" t="s">
        <v>3018</v>
      </c>
      <c r="B265" s="271">
        <v>38425</v>
      </c>
    </row>
    <row r="266" spans="1:2">
      <c r="A266" s="270" t="s">
        <v>3019</v>
      </c>
      <c r="B266" s="271">
        <v>107200</v>
      </c>
    </row>
    <row r="267" spans="1:2">
      <c r="A267" s="270" t="s">
        <v>3020</v>
      </c>
      <c r="B267" s="271">
        <v>64500</v>
      </c>
    </row>
    <row r="268" spans="1:2">
      <c r="A268" s="270" t="s">
        <v>3021</v>
      </c>
      <c r="B268" s="271">
        <v>96800</v>
      </c>
    </row>
    <row r="269" spans="1:2">
      <c r="A269" s="270" t="s">
        <v>3022</v>
      </c>
      <c r="B269" s="271">
        <v>36600</v>
      </c>
    </row>
    <row r="270" spans="1:2">
      <c r="A270" s="272" t="s">
        <v>1380</v>
      </c>
      <c r="B270" s="273">
        <v>430000</v>
      </c>
    </row>
    <row r="271" spans="1:2">
      <c r="A271" s="270" t="s">
        <v>1381</v>
      </c>
      <c r="B271" s="271">
        <v>430000</v>
      </c>
    </row>
    <row r="272" spans="1:2">
      <c r="A272" s="274" t="s">
        <v>3023</v>
      </c>
      <c r="B272" s="275">
        <v>846000</v>
      </c>
    </row>
    <row r="273" spans="1:2">
      <c r="A273" s="270" t="s">
        <v>3024</v>
      </c>
      <c r="B273" s="271">
        <v>423000</v>
      </c>
    </row>
    <row r="274" spans="1:2">
      <c r="A274" s="270" t="s">
        <v>3025</v>
      </c>
      <c r="B274" s="271">
        <v>423000</v>
      </c>
    </row>
    <row r="275" spans="1:2">
      <c r="A275" s="272" t="s">
        <v>3026</v>
      </c>
      <c r="B275" s="273">
        <v>210000</v>
      </c>
    </row>
    <row r="276" spans="1:2">
      <c r="A276" s="270" t="s">
        <v>3027</v>
      </c>
      <c r="B276" s="271">
        <v>210000</v>
      </c>
    </row>
    <row r="277" spans="1:2">
      <c r="A277" s="272" t="s">
        <v>1382</v>
      </c>
      <c r="B277" s="273">
        <v>194695000</v>
      </c>
    </row>
    <row r="278" spans="1:2">
      <c r="A278" s="270" t="s">
        <v>1383</v>
      </c>
      <c r="B278" s="271">
        <v>35052000</v>
      </c>
    </row>
    <row r="279" spans="1:2">
      <c r="A279" s="270" t="s">
        <v>3028</v>
      </c>
      <c r="B279" s="271">
        <v>8763000</v>
      </c>
    </row>
    <row r="280" spans="1:2">
      <c r="A280" s="270" t="s">
        <v>3029</v>
      </c>
      <c r="B280" s="271">
        <v>23575000</v>
      </c>
    </row>
    <row r="281" spans="1:2">
      <c r="A281" s="270" t="s">
        <v>3030</v>
      </c>
      <c r="B281" s="271">
        <v>103730000</v>
      </c>
    </row>
    <row r="282" spans="1:2">
      <c r="A282" s="270" t="s">
        <v>3031</v>
      </c>
      <c r="B282" s="271">
        <v>23575000</v>
      </c>
    </row>
    <row r="283" spans="1:2">
      <c r="A283" s="272" t="s">
        <v>139</v>
      </c>
      <c r="B283" s="273">
        <v>17827620</v>
      </c>
    </row>
    <row r="284" spans="1:2">
      <c r="A284" s="270" t="s">
        <v>1384</v>
      </c>
      <c r="B284" s="271">
        <v>3868920</v>
      </c>
    </row>
    <row r="285" spans="1:2">
      <c r="A285" s="270" t="s">
        <v>3032</v>
      </c>
      <c r="B285" s="271">
        <v>2932500</v>
      </c>
    </row>
    <row r="286" spans="1:2">
      <c r="A286" s="270" t="s">
        <v>3033</v>
      </c>
      <c r="B286" s="271">
        <v>1290300</v>
      </c>
    </row>
    <row r="287" spans="1:2">
      <c r="A287" s="270" t="s">
        <v>1385</v>
      </c>
      <c r="B287" s="271">
        <v>5865000</v>
      </c>
    </row>
    <row r="288" spans="1:2">
      <c r="A288" s="270" t="s">
        <v>1386</v>
      </c>
      <c r="B288" s="271">
        <v>3870900</v>
      </c>
    </row>
    <row r="289" spans="1:2">
      <c r="A289" s="272" t="s">
        <v>1387</v>
      </c>
      <c r="B289" s="273">
        <v>190630</v>
      </c>
    </row>
    <row r="290" spans="1:2">
      <c r="A290" s="270" t="s">
        <v>1388</v>
      </c>
      <c r="B290" s="271">
        <v>21840</v>
      </c>
    </row>
    <row r="291" spans="1:2">
      <c r="A291" s="270" t="s">
        <v>1389</v>
      </c>
      <c r="B291" s="271">
        <v>6400</v>
      </c>
    </row>
    <row r="292" spans="1:2">
      <c r="A292" s="270" t="s">
        <v>1390</v>
      </c>
      <c r="B292" s="271">
        <v>13230</v>
      </c>
    </row>
    <row r="293" spans="1:2">
      <c r="A293" s="270" t="s">
        <v>1391</v>
      </c>
      <c r="B293" s="271">
        <v>81640</v>
      </c>
    </row>
    <row r="294" spans="1:2">
      <c r="A294" s="270" t="s">
        <v>1392</v>
      </c>
      <c r="B294" s="271">
        <v>55000</v>
      </c>
    </row>
    <row r="295" spans="1:2">
      <c r="A295" s="270" t="s">
        <v>1393</v>
      </c>
      <c r="B295" s="271">
        <v>12520</v>
      </c>
    </row>
    <row r="296" spans="1:2">
      <c r="A296" s="272" t="s">
        <v>373</v>
      </c>
      <c r="B296" s="273">
        <v>14648700</v>
      </c>
    </row>
    <row r="297" spans="1:2">
      <c r="A297" s="270" t="s">
        <v>1394</v>
      </c>
      <c r="B297" s="271">
        <v>13110000</v>
      </c>
    </row>
    <row r="298" spans="1:2">
      <c r="A298" s="270" t="s">
        <v>3034</v>
      </c>
      <c r="B298" s="271">
        <v>1538700</v>
      </c>
    </row>
    <row r="299" spans="1:2">
      <c r="A299" s="272" t="s">
        <v>1395</v>
      </c>
      <c r="B299" s="273">
        <v>13066000</v>
      </c>
    </row>
    <row r="300" spans="1:2">
      <c r="A300" s="270" t="s">
        <v>1396</v>
      </c>
      <c r="B300" s="271">
        <v>13066000</v>
      </c>
    </row>
    <row r="301" spans="1:2">
      <c r="A301" s="272" t="s">
        <v>3035</v>
      </c>
      <c r="B301" s="273">
        <v>260000</v>
      </c>
    </row>
    <row r="302" spans="1:2">
      <c r="A302" s="270" t="s">
        <v>3036</v>
      </c>
      <c r="B302" s="271">
        <v>260000</v>
      </c>
    </row>
    <row r="303" spans="1:2">
      <c r="A303" s="272" t="s">
        <v>1397</v>
      </c>
      <c r="B303" s="273">
        <v>37334000</v>
      </c>
    </row>
    <row r="304" spans="1:2">
      <c r="A304" s="270" t="s">
        <v>1398</v>
      </c>
      <c r="B304" s="271">
        <v>37334000</v>
      </c>
    </row>
    <row r="305" spans="1:2">
      <c r="A305" s="272" t="s">
        <v>251</v>
      </c>
      <c r="B305" s="273">
        <v>60800000</v>
      </c>
    </row>
    <row r="306" spans="1:2">
      <c r="A306" s="270" t="s">
        <v>1399</v>
      </c>
      <c r="B306" s="271">
        <v>12000000</v>
      </c>
    </row>
    <row r="307" spans="1:2">
      <c r="A307" s="270" t="s">
        <v>1400</v>
      </c>
      <c r="B307" s="271">
        <v>36000000</v>
      </c>
    </row>
    <row r="308" spans="1:2">
      <c r="A308" s="270" t="s">
        <v>3037</v>
      </c>
      <c r="B308" s="271">
        <v>12800000</v>
      </c>
    </row>
    <row r="309" spans="1:2">
      <c r="A309" s="272" t="s">
        <v>1401</v>
      </c>
      <c r="B309" s="273">
        <v>11015500</v>
      </c>
    </row>
    <row r="310" spans="1:2">
      <c r="A310" s="270" t="s">
        <v>1402</v>
      </c>
      <c r="B310" s="271">
        <v>560000</v>
      </c>
    </row>
    <row r="311" spans="1:2">
      <c r="A311" s="270" t="s">
        <v>1403</v>
      </c>
      <c r="B311" s="271">
        <v>600000</v>
      </c>
    </row>
    <row r="312" spans="1:2">
      <c r="A312" s="270" t="s">
        <v>3038</v>
      </c>
      <c r="B312" s="271">
        <v>3750000</v>
      </c>
    </row>
    <row r="313" spans="1:2">
      <c r="A313" s="270" t="s">
        <v>1404</v>
      </c>
      <c r="B313" s="271">
        <v>1250000</v>
      </c>
    </row>
    <row r="314" spans="1:2">
      <c r="A314" s="270" t="s">
        <v>1405</v>
      </c>
      <c r="B314" s="271">
        <v>200000</v>
      </c>
    </row>
    <row r="315" spans="1:2">
      <c r="A315" s="270" t="s">
        <v>1406</v>
      </c>
      <c r="B315" s="271">
        <v>385000</v>
      </c>
    </row>
    <row r="316" spans="1:2">
      <c r="A316" s="270" t="s">
        <v>1407</v>
      </c>
      <c r="B316" s="271">
        <v>975000</v>
      </c>
    </row>
    <row r="317" spans="1:2">
      <c r="A317" s="270" t="s">
        <v>1408</v>
      </c>
      <c r="B317" s="271">
        <v>65000</v>
      </c>
    </row>
    <row r="318" spans="1:2">
      <c r="A318" s="270" t="s">
        <v>1409</v>
      </c>
      <c r="B318" s="271">
        <v>200000</v>
      </c>
    </row>
    <row r="319" spans="1:2">
      <c r="A319" s="270" t="s">
        <v>1410</v>
      </c>
      <c r="B319" s="271">
        <v>558000</v>
      </c>
    </row>
    <row r="320" spans="1:2">
      <c r="A320" s="270" t="s">
        <v>1411</v>
      </c>
      <c r="B320" s="271">
        <v>652500</v>
      </c>
    </row>
    <row r="321" spans="1:2">
      <c r="A321" s="270" t="s">
        <v>1412</v>
      </c>
      <c r="B321" s="271">
        <v>1000000</v>
      </c>
    </row>
    <row r="322" spans="1:2">
      <c r="A322" s="270" t="s">
        <v>1413</v>
      </c>
      <c r="B322" s="271">
        <v>820000</v>
      </c>
    </row>
    <row r="323" spans="1:2">
      <c r="A323" s="272" t="s">
        <v>3039</v>
      </c>
      <c r="B323" s="273">
        <v>2138789</v>
      </c>
    </row>
    <row r="324" spans="1:2">
      <c r="A324" s="270" t="s">
        <v>3040</v>
      </c>
      <c r="B324" s="271">
        <v>380000</v>
      </c>
    </row>
    <row r="325" spans="1:2">
      <c r="A325" s="270" t="s">
        <v>3041</v>
      </c>
      <c r="B325" s="271">
        <v>850000</v>
      </c>
    </row>
    <row r="326" spans="1:2">
      <c r="A326" s="270" t="s">
        <v>3042</v>
      </c>
      <c r="B326" s="271">
        <v>908789</v>
      </c>
    </row>
    <row r="327" spans="1:2">
      <c r="A327" s="272" t="s">
        <v>620</v>
      </c>
      <c r="B327" s="273">
        <v>11691200</v>
      </c>
    </row>
    <row r="328" spans="1:2">
      <c r="A328" s="270" t="s">
        <v>3043</v>
      </c>
      <c r="B328" s="271">
        <v>2750000</v>
      </c>
    </row>
    <row r="329" spans="1:2">
      <c r="A329" s="270" t="s">
        <v>1414</v>
      </c>
      <c r="B329" s="271">
        <v>8941200</v>
      </c>
    </row>
    <row r="330" spans="1:2">
      <c r="A330" s="272" t="s">
        <v>252</v>
      </c>
      <c r="B330" s="273">
        <v>4196350</v>
      </c>
    </row>
    <row r="331" spans="1:2">
      <c r="A331" s="270" t="s">
        <v>1415</v>
      </c>
      <c r="B331" s="271">
        <v>1207500</v>
      </c>
    </row>
    <row r="332" spans="1:2">
      <c r="A332" s="270" t="s">
        <v>3044</v>
      </c>
      <c r="B332" s="271">
        <v>805000</v>
      </c>
    </row>
    <row r="333" spans="1:2">
      <c r="A333" s="270" t="s">
        <v>3045</v>
      </c>
      <c r="B333" s="271">
        <v>276000</v>
      </c>
    </row>
    <row r="334" spans="1:2">
      <c r="A334" s="270" t="s">
        <v>1416</v>
      </c>
      <c r="B334" s="271">
        <v>527850</v>
      </c>
    </row>
    <row r="335" spans="1:2">
      <c r="A335" s="270" t="s">
        <v>1417</v>
      </c>
      <c r="B335" s="271">
        <v>1380000</v>
      </c>
    </row>
    <row r="336" spans="1:2">
      <c r="A336" s="272" t="s">
        <v>3046</v>
      </c>
      <c r="B336" s="273">
        <v>319200</v>
      </c>
    </row>
    <row r="337" spans="1:2">
      <c r="A337" s="270" t="s">
        <v>3047</v>
      </c>
      <c r="B337" s="271">
        <v>319200</v>
      </c>
    </row>
    <row r="338" spans="1:2">
      <c r="A338" s="272" t="s">
        <v>253</v>
      </c>
      <c r="B338" s="273">
        <v>21066000</v>
      </c>
    </row>
    <row r="339" spans="1:2">
      <c r="A339" s="270" t="s">
        <v>1418</v>
      </c>
      <c r="B339" s="271">
        <v>21066000</v>
      </c>
    </row>
    <row r="340" spans="1:2">
      <c r="A340" s="272" t="s">
        <v>1419</v>
      </c>
      <c r="B340" s="273">
        <v>4550000</v>
      </c>
    </row>
    <row r="341" spans="1:2">
      <c r="A341" s="270" t="s">
        <v>1420</v>
      </c>
      <c r="B341" s="271">
        <v>550000</v>
      </c>
    </row>
    <row r="342" spans="1:2">
      <c r="A342" s="270" t="s">
        <v>1421</v>
      </c>
      <c r="B342" s="271">
        <v>1150000</v>
      </c>
    </row>
    <row r="343" spans="1:2">
      <c r="A343" s="270" t="s">
        <v>1422</v>
      </c>
      <c r="B343" s="271">
        <v>930000</v>
      </c>
    </row>
    <row r="344" spans="1:2">
      <c r="A344" s="270" t="s">
        <v>1423</v>
      </c>
      <c r="B344" s="271">
        <v>1920000</v>
      </c>
    </row>
    <row r="345" spans="1:2">
      <c r="A345" s="272" t="s">
        <v>3048</v>
      </c>
      <c r="B345" s="273">
        <v>4752000</v>
      </c>
    </row>
    <row r="346" spans="1:2">
      <c r="A346" s="270" t="s">
        <v>3049</v>
      </c>
      <c r="B346" s="271">
        <v>4752000</v>
      </c>
    </row>
    <row r="347" spans="1:2">
      <c r="A347" s="272" t="s">
        <v>1424</v>
      </c>
      <c r="B347" s="273">
        <v>422500</v>
      </c>
    </row>
    <row r="348" spans="1:2">
      <c r="A348" s="270" t="s">
        <v>1425</v>
      </c>
      <c r="B348" s="271">
        <v>80000</v>
      </c>
    </row>
    <row r="349" spans="1:2">
      <c r="A349" s="270" t="s">
        <v>1426</v>
      </c>
      <c r="B349" s="271">
        <v>342500</v>
      </c>
    </row>
    <row r="350" spans="1:2">
      <c r="A350" s="272" t="s">
        <v>374</v>
      </c>
      <c r="B350" s="273">
        <v>8280000</v>
      </c>
    </row>
    <row r="351" spans="1:2">
      <c r="A351" s="270" t="s">
        <v>1427</v>
      </c>
      <c r="B351" s="271">
        <v>8280000</v>
      </c>
    </row>
    <row r="352" spans="1:2">
      <c r="A352" s="272" t="s">
        <v>1428</v>
      </c>
      <c r="B352" s="273">
        <v>27245200</v>
      </c>
    </row>
    <row r="353" spans="1:2">
      <c r="A353" s="270" t="s">
        <v>1429</v>
      </c>
      <c r="B353" s="271">
        <v>562500</v>
      </c>
    </row>
    <row r="354" spans="1:2">
      <c r="A354" s="270" t="s">
        <v>1430</v>
      </c>
      <c r="B354" s="271">
        <v>1675000</v>
      </c>
    </row>
    <row r="355" spans="1:2">
      <c r="A355" s="270" t="s">
        <v>1431</v>
      </c>
      <c r="B355" s="271">
        <v>630000</v>
      </c>
    </row>
    <row r="356" spans="1:2">
      <c r="A356" s="270" t="s">
        <v>1432</v>
      </c>
      <c r="B356" s="271">
        <v>625000</v>
      </c>
    </row>
    <row r="357" spans="1:2">
      <c r="A357" s="270" t="s">
        <v>1433</v>
      </c>
      <c r="B357" s="271">
        <v>312500</v>
      </c>
    </row>
    <row r="358" spans="1:2">
      <c r="A358" s="270" t="s">
        <v>1434</v>
      </c>
      <c r="B358" s="271">
        <v>210000</v>
      </c>
    </row>
    <row r="359" spans="1:2">
      <c r="A359" s="270" t="s">
        <v>1435</v>
      </c>
      <c r="B359" s="271">
        <v>1400000</v>
      </c>
    </row>
    <row r="360" spans="1:2">
      <c r="A360" s="270" t="s">
        <v>1436</v>
      </c>
      <c r="B360" s="271">
        <v>1100000</v>
      </c>
    </row>
    <row r="361" spans="1:2">
      <c r="A361" s="270" t="s">
        <v>1437</v>
      </c>
      <c r="B361" s="271">
        <v>1430000</v>
      </c>
    </row>
    <row r="362" spans="1:2">
      <c r="A362" s="270" t="s">
        <v>1438</v>
      </c>
      <c r="B362" s="271">
        <v>5625000</v>
      </c>
    </row>
    <row r="363" spans="1:2">
      <c r="A363" s="270" t="s">
        <v>1439</v>
      </c>
      <c r="B363" s="271">
        <v>1260000</v>
      </c>
    </row>
    <row r="364" spans="1:2">
      <c r="A364" s="270" t="s">
        <v>1440</v>
      </c>
      <c r="B364" s="271">
        <v>33500</v>
      </c>
    </row>
    <row r="365" spans="1:2">
      <c r="A365" s="270" t="s">
        <v>1441</v>
      </c>
      <c r="B365" s="271">
        <v>29000</v>
      </c>
    </row>
    <row r="366" spans="1:2">
      <c r="A366" s="270" t="s">
        <v>1442</v>
      </c>
      <c r="B366" s="271">
        <v>87000</v>
      </c>
    </row>
    <row r="367" spans="1:2">
      <c r="A367" s="270" t="s">
        <v>1443</v>
      </c>
      <c r="B367" s="271">
        <v>110000</v>
      </c>
    </row>
    <row r="368" spans="1:2">
      <c r="A368" s="270" t="s">
        <v>1444</v>
      </c>
      <c r="B368" s="271">
        <v>300000</v>
      </c>
    </row>
    <row r="369" spans="1:2">
      <c r="A369" s="270" t="s">
        <v>1445</v>
      </c>
      <c r="B369" s="271">
        <v>190000</v>
      </c>
    </row>
    <row r="370" spans="1:2">
      <c r="A370" s="270" t="s">
        <v>1446</v>
      </c>
      <c r="B370" s="271">
        <v>45700</v>
      </c>
    </row>
    <row r="371" spans="1:2">
      <c r="A371" s="270" t="s">
        <v>1447</v>
      </c>
      <c r="B371" s="271">
        <v>46000</v>
      </c>
    </row>
    <row r="372" spans="1:2">
      <c r="A372" s="270" t="s">
        <v>1448</v>
      </c>
      <c r="B372" s="271">
        <v>34000</v>
      </c>
    </row>
    <row r="373" spans="1:2">
      <c r="A373" s="270" t="s">
        <v>1449</v>
      </c>
      <c r="B373" s="271">
        <v>31000</v>
      </c>
    </row>
    <row r="374" spans="1:2">
      <c r="A374" s="270" t="s">
        <v>3050</v>
      </c>
      <c r="B374" s="271">
        <v>960000</v>
      </c>
    </row>
    <row r="375" spans="1:2">
      <c r="A375" s="270" t="s">
        <v>3051</v>
      </c>
      <c r="B375" s="271">
        <v>3850000</v>
      </c>
    </row>
    <row r="376" spans="1:2">
      <c r="A376" s="270" t="s">
        <v>3052</v>
      </c>
      <c r="B376" s="271">
        <v>240000</v>
      </c>
    </row>
    <row r="377" spans="1:2">
      <c r="A377" s="270" t="s">
        <v>3053</v>
      </c>
      <c r="B377" s="271">
        <v>150000</v>
      </c>
    </row>
    <row r="378" spans="1:2">
      <c r="A378" s="270" t="s">
        <v>3054</v>
      </c>
      <c r="B378" s="271">
        <v>220000</v>
      </c>
    </row>
    <row r="379" spans="1:2">
      <c r="A379" s="270" t="s">
        <v>3055</v>
      </c>
      <c r="B379" s="271">
        <v>1300000</v>
      </c>
    </row>
    <row r="380" spans="1:2">
      <c r="A380" s="270" t="s">
        <v>3056</v>
      </c>
      <c r="B380" s="271">
        <v>4789000</v>
      </c>
    </row>
    <row r="381" spans="1:2">
      <c r="A381" s="272" t="s">
        <v>254</v>
      </c>
      <c r="B381" s="273">
        <v>141604200</v>
      </c>
    </row>
    <row r="382" spans="1:2">
      <c r="A382" s="270" t="s">
        <v>1450</v>
      </c>
      <c r="B382" s="271">
        <v>141604200</v>
      </c>
    </row>
    <row r="383" spans="1:2">
      <c r="A383" s="272" t="s">
        <v>1451</v>
      </c>
      <c r="B383" s="273">
        <v>1006000</v>
      </c>
    </row>
    <row r="384" spans="1:2">
      <c r="A384" s="270" t="s">
        <v>1452</v>
      </c>
      <c r="B384" s="271">
        <v>1006000</v>
      </c>
    </row>
    <row r="385" spans="1:2">
      <c r="A385" s="272" t="s">
        <v>3057</v>
      </c>
      <c r="B385" s="273">
        <v>2050000</v>
      </c>
    </row>
    <row r="386" spans="1:2">
      <c r="A386" s="270" t="s">
        <v>3058</v>
      </c>
      <c r="B386" s="271">
        <v>1050000</v>
      </c>
    </row>
    <row r="387" spans="1:2">
      <c r="A387" s="270" t="s">
        <v>3059</v>
      </c>
      <c r="B387" s="271">
        <v>1000000</v>
      </c>
    </row>
    <row r="388" spans="1:2">
      <c r="A388" s="272" t="s">
        <v>3060</v>
      </c>
      <c r="B388" s="273">
        <v>5901800</v>
      </c>
    </row>
    <row r="389" spans="1:2">
      <c r="A389" s="270" t="s">
        <v>3061</v>
      </c>
      <c r="B389" s="271">
        <v>5901800</v>
      </c>
    </row>
    <row r="390" spans="1:2">
      <c r="A390" s="272" t="s">
        <v>3062</v>
      </c>
      <c r="B390" s="273">
        <v>598350</v>
      </c>
    </row>
    <row r="391" spans="1:2">
      <c r="A391" s="270" t="s">
        <v>3063</v>
      </c>
      <c r="B391" s="271">
        <v>598350</v>
      </c>
    </row>
    <row r="392" spans="1:2">
      <c r="A392" s="272" t="s">
        <v>375</v>
      </c>
      <c r="B392" s="273">
        <v>831220</v>
      </c>
    </row>
    <row r="393" spans="1:2">
      <c r="A393" s="270" t="s">
        <v>1453</v>
      </c>
      <c r="B393" s="271">
        <v>81880</v>
      </c>
    </row>
    <row r="394" spans="1:2">
      <c r="A394" s="270" t="s">
        <v>1454</v>
      </c>
      <c r="B394" s="271">
        <v>356040</v>
      </c>
    </row>
    <row r="395" spans="1:2">
      <c r="A395" s="270" t="s">
        <v>1455</v>
      </c>
      <c r="B395" s="271">
        <v>73600</v>
      </c>
    </row>
    <row r="396" spans="1:2">
      <c r="A396" s="270" t="s">
        <v>1456</v>
      </c>
      <c r="B396" s="271">
        <v>319700</v>
      </c>
    </row>
    <row r="397" spans="1:2">
      <c r="A397" s="272" t="s">
        <v>4</v>
      </c>
      <c r="B397" s="273">
        <v>1803472025.3800001</v>
      </c>
    </row>
    <row r="398" spans="1:2">
      <c r="A398" s="270" t="s">
        <v>1457</v>
      </c>
      <c r="B398" s="271">
        <v>470837876.69</v>
      </c>
    </row>
    <row r="399" spans="1:2">
      <c r="A399" s="270" t="s">
        <v>3064</v>
      </c>
      <c r="B399" s="271">
        <v>720840725.52999997</v>
      </c>
    </row>
    <row r="400" spans="1:2">
      <c r="A400" s="270" t="s">
        <v>3065</v>
      </c>
      <c r="B400" s="271">
        <v>434271071.95999998</v>
      </c>
    </row>
    <row r="401" spans="1:2">
      <c r="A401" s="270" t="s">
        <v>3066</v>
      </c>
      <c r="B401" s="271">
        <v>16151190</v>
      </c>
    </row>
    <row r="402" spans="1:2">
      <c r="A402" s="270" t="s">
        <v>3067</v>
      </c>
      <c r="B402" s="271">
        <v>3572920</v>
      </c>
    </row>
    <row r="403" spans="1:2">
      <c r="A403" s="270" t="s">
        <v>1458</v>
      </c>
      <c r="B403" s="271">
        <v>157798241.19999999</v>
      </c>
    </row>
    <row r="404" spans="1:2">
      <c r="A404" s="272" t="s">
        <v>376</v>
      </c>
      <c r="B404" s="273">
        <v>9347960000</v>
      </c>
    </row>
    <row r="405" spans="1:2">
      <c r="A405" s="270" t="s">
        <v>1459</v>
      </c>
      <c r="B405" s="271">
        <v>1847960000</v>
      </c>
    </row>
    <row r="406" spans="1:2">
      <c r="A406" s="270" t="s">
        <v>3068</v>
      </c>
      <c r="B406" s="271">
        <v>7500000000</v>
      </c>
    </row>
    <row r="407" spans="1:2">
      <c r="A407" s="272" t="s">
        <v>621</v>
      </c>
      <c r="B407" s="273">
        <v>1404955</v>
      </c>
    </row>
    <row r="408" spans="1:2">
      <c r="A408" s="270" t="s">
        <v>1460</v>
      </c>
      <c r="B408" s="271">
        <v>24000</v>
      </c>
    </row>
    <row r="409" spans="1:2">
      <c r="A409" s="270" t="s">
        <v>1461</v>
      </c>
      <c r="B409" s="271">
        <v>122000</v>
      </c>
    </row>
    <row r="410" spans="1:2">
      <c r="A410" s="270" t="s">
        <v>1462</v>
      </c>
      <c r="B410" s="271">
        <v>32500</v>
      </c>
    </row>
    <row r="411" spans="1:2">
      <c r="A411" s="270" t="s">
        <v>3069</v>
      </c>
      <c r="B411" s="271">
        <v>10500</v>
      </c>
    </row>
    <row r="412" spans="1:2">
      <c r="A412" s="270" t="s">
        <v>3070</v>
      </c>
      <c r="B412" s="271">
        <v>35980</v>
      </c>
    </row>
    <row r="413" spans="1:2">
      <c r="A413" s="270" t="s">
        <v>3071</v>
      </c>
      <c r="B413" s="271">
        <v>119000</v>
      </c>
    </row>
    <row r="414" spans="1:2">
      <c r="A414" s="270" t="s">
        <v>3072</v>
      </c>
      <c r="B414" s="271">
        <v>23400</v>
      </c>
    </row>
    <row r="415" spans="1:2">
      <c r="A415" s="270" t="s">
        <v>3073</v>
      </c>
      <c r="B415" s="271">
        <v>31200</v>
      </c>
    </row>
    <row r="416" spans="1:2">
      <c r="A416" s="270" t="s">
        <v>3074</v>
      </c>
      <c r="B416" s="271">
        <v>35980</v>
      </c>
    </row>
    <row r="417" spans="1:2">
      <c r="A417" s="270" t="s">
        <v>3075</v>
      </c>
      <c r="B417" s="271">
        <v>149950</v>
      </c>
    </row>
    <row r="418" spans="1:2">
      <c r="A418" s="270" t="s">
        <v>3076</v>
      </c>
      <c r="B418" s="271">
        <v>21495</v>
      </c>
    </row>
    <row r="419" spans="1:2">
      <c r="A419" s="270" t="s">
        <v>3077</v>
      </c>
      <c r="B419" s="271">
        <v>46000</v>
      </c>
    </row>
    <row r="420" spans="1:2">
      <c r="A420" s="270" t="s">
        <v>3078</v>
      </c>
      <c r="B420" s="271">
        <v>104250</v>
      </c>
    </row>
    <row r="421" spans="1:2">
      <c r="A421" s="270" t="s">
        <v>1463</v>
      </c>
      <c r="B421" s="271">
        <v>600000</v>
      </c>
    </row>
    <row r="422" spans="1:2">
      <c r="A422" s="270" t="s">
        <v>1464</v>
      </c>
      <c r="B422" s="271">
        <v>18900</v>
      </c>
    </row>
    <row r="423" spans="1:2">
      <c r="A423" s="270" t="s">
        <v>1465</v>
      </c>
      <c r="B423" s="271">
        <v>25000</v>
      </c>
    </row>
    <row r="424" spans="1:2">
      <c r="A424" s="270" t="s">
        <v>1466</v>
      </c>
      <c r="B424" s="271">
        <v>4800</v>
      </c>
    </row>
    <row r="425" spans="1:2">
      <c r="A425" s="272" t="s">
        <v>155</v>
      </c>
      <c r="B425" s="273">
        <v>86250</v>
      </c>
    </row>
    <row r="426" spans="1:2">
      <c r="A426" s="270" t="s">
        <v>1467</v>
      </c>
      <c r="B426" s="271">
        <v>86250</v>
      </c>
    </row>
    <row r="427" spans="1:2">
      <c r="A427" s="272" t="s">
        <v>1468</v>
      </c>
      <c r="B427" s="273">
        <v>39930000</v>
      </c>
    </row>
    <row r="428" spans="1:2">
      <c r="A428" s="270" t="s">
        <v>1469</v>
      </c>
      <c r="B428" s="271">
        <v>39930000</v>
      </c>
    </row>
    <row r="429" spans="1:2">
      <c r="A429" s="272" t="s">
        <v>3079</v>
      </c>
      <c r="B429" s="273">
        <v>12500001</v>
      </c>
    </row>
    <row r="430" spans="1:2">
      <c r="A430" s="270" t="s">
        <v>3080</v>
      </c>
      <c r="B430" s="271">
        <v>12500001</v>
      </c>
    </row>
    <row r="431" spans="1:2">
      <c r="A431" s="272" t="s">
        <v>1470</v>
      </c>
      <c r="B431" s="273">
        <v>111993325</v>
      </c>
    </row>
    <row r="432" spans="1:2">
      <c r="A432" s="270" t="s">
        <v>1471</v>
      </c>
      <c r="B432" s="271">
        <v>110380450</v>
      </c>
    </row>
    <row r="433" spans="1:2">
      <c r="A433" s="270" t="s">
        <v>1472</v>
      </c>
      <c r="B433" s="271">
        <v>1612875</v>
      </c>
    </row>
    <row r="434" spans="1:2">
      <c r="A434" s="272" t="s">
        <v>1473</v>
      </c>
      <c r="B434" s="273">
        <v>2339100</v>
      </c>
    </row>
    <row r="435" spans="1:2">
      <c r="A435" s="270" t="s">
        <v>1474</v>
      </c>
      <c r="B435" s="271">
        <v>2339100</v>
      </c>
    </row>
    <row r="436" spans="1:2">
      <c r="A436" s="272" t="s">
        <v>3081</v>
      </c>
      <c r="B436" s="273">
        <v>13533027.5</v>
      </c>
    </row>
    <row r="437" spans="1:2">
      <c r="A437" s="270" t="s">
        <v>3082</v>
      </c>
      <c r="B437" s="271">
        <v>1770310</v>
      </c>
    </row>
    <row r="438" spans="1:2">
      <c r="A438" s="270" t="s">
        <v>3083</v>
      </c>
      <c r="B438" s="271">
        <v>1879100</v>
      </c>
    </row>
    <row r="439" spans="1:2">
      <c r="A439" s="270" t="s">
        <v>3084</v>
      </c>
      <c r="B439" s="271">
        <v>528885</v>
      </c>
    </row>
    <row r="440" spans="1:2">
      <c r="A440" s="270" t="s">
        <v>3085</v>
      </c>
      <c r="B440" s="271">
        <v>1323075</v>
      </c>
    </row>
    <row r="441" spans="1:2">
      <c r="A441" s="270" t="s">
        <v>3086</v>
      </c>
      <c r="B441" s="271">
        <v>675337.5</v>
      </c>
    </row>
    <row r="442" spans="1:2">
      <c r="A442" s="270" t="s">
        <v>3087</v>
      </c>
      <c r="B442" s="271">
        <v>1908770</v>
      </c>
    </row>
    <row r="443" spans="1:2">
      <c r="A443" s="270" t="s">
        <v>3088</v>
      </c>
      <c r="B443" s="271">
        <v>1730750</v>
      </c>
    </row>
    <row r="444" spans="1:2">
      <c r="A444" s="270" t="s">
        <v>3089</v>
      </c>
      <c r="B444" s="271">
        <v>1681300</v>
      </c>
    </row>
    <row r="445" spans="1:2">
      <c r="A445" s="270" t="s">
        <v>3090</v>
      </c>
      <c r="B445" s="271">
        <v>379500</v>
      </c>
    </row>
    <row r="446" spans="1:2">
      <c r="A446" s="270" t="s">
        <v>3091</v>
      </c>
      <c r="B446" s="271">
        <v>1656000</v>
      </c>
    </row>
    <row r="447" spans="1:2">
      <c r="A447" s="272" t="s">
        <v>178</v>
      </c>
      <c r="B447" s="273">
        <v>9389244</v>
      </c>
    </row>
    <row r="448" spans="1:2">
      <c r="A448" s="270" t="s">
        <v>1475</v>
      </c>
      <c r="B448" s="271">
        <v>1287678</v>
      </c>
    </row>
    <row r="449" spans="1:2">
      <c r="A449" s="270" t="s">
        <v>1476</v>
      </c>
      <c r="B449" s="271">
        <v>797916</v>
      </c>
    </row>
    <row r="450" spans="1:2">
      <c r="A450" s="270" t="s">
        <v>3092</v>
      </c>
      <c r="B450" s="271">
        <v>176400</v>
      </c>
    </row>
    <row r="451" spans="1:2">
      <c r="A451" s="270" t="s">
        <v>3093</v>
      </c>
      <c r="B451" s="271">
        <v>83883</v>
      </c>
    </row>
    <row r="452" spans="1:2">
      <c r="A452" s="270" t="s">
        <v>3094</v>
      </c>
      <c r="B452" s="271">
        <v>108000</v>
      </c>
    </row>
    <row r="453" spans="1:2">
      <c r="A453" s="270" t="s">
        <v>3095</v>
      </c>
      <c r="B453" s="271">
        <v>53700</v>
      </c>
    </row>
    <row r="454" spans="1:2">
      <c r="A454" s="270" t="s">
        <v>3096</v>
      </c>
      <c r="B454" s="271">
        <v>56000</v>
      </c>
    </row>
    <row r="455" spans="1:2">
      <c r="A455" s="270" t="s">
        <v>3097</v>
      </c>
      <c r="B455" s="271">
        <v>994000</v>
      </c>
    </row>
    <row r="456" spans="1:2">
      <c r="A456" s="270" t="s">
        <v>3098</v>
      </c>
      <c r="B456" s="271">
        <v>1650000</v>
      </c>
    </row>
    <row r="457" spans="1:2">
      <c r="A457" s="270" t="s">
        <v>3099</v>
      </c>
      <c r="B457" s="271">
        <v>1480740</v>
      </c>
    </row>
    <row r="458" spans="1:2">
      <c r="A458" s="270" t="s">
        <v>3100</v>
      </c>
      <c r="B458" s="271">
        <v>53700</v>
      </c>
    </row>
    <row r="459" spans="1:2">
      <c r="A459" s="270" t="s">
        <v>3101</v>
      </c>
      <c r="B459" s="271">
        <v>592200</v>
      </c>
    </row>
    <row r="460" spans="1:2">
      <c r="A460" s="270" t="s">
        <v>3102</v>
      </c>
      <c r="B460" s="271">
        <v>2055027</v>
      </c>
    </row>
    <row r="461" spans="1:2">
      <c r="A461" s="272" t="s">
        <v>179</v>
      </c>
      <c r="B461" s="273">
        <v>12506250</v>
      </c>
    </row>
    <row r="462" spans="1:2">
      <c r="A462" s="270" t="s">
        <v>1477</v>
      </c>
      <c r="B462" s="271">
        <v>12506250</v>
      </c>
    </row>
    <row r="463" spans="1:2">
      <c r="A463" s="272" t="s">
        <v>3103</v>
      </c>
      <c r="B463" s="273">
        <v>5700000</v>
      </c>
    </row>
    <row r="464" spans="1:2">
      <c r="A464" s="270" t="s">
        <v>3104</v>
      </c>
      <c r="B464" s="271">
        <v>2850000</v>
      </c>
    </row>
    <row r="465" spans="1:2">
      <c r="A465" s="270" t="s">
        <v>3105</v>
      </c>
      <c r="B465" s="271">
        <v>2850000</v>
      </c>
    </row>
    <row r="466" spans="1:2">
      <c r="A466" s="272" t="s">
        <v>1478</v>
      </c>
      <c r="B466" s="273">
        <v>1063750</v>
      </c>
    </row>
    <row r="467" spans="1:2">
      <c r="A467" s="270" t="s">
        <v>1479</v>
      </c>
      <c r="B467" s="271">
        <v>1063750</v>
      </c>
    </row>
    <row r="468" spans="1:2">
      <c r="A468" s="272" t="s">
        <v>3106</v>
      </c>
      <c r="B468" s="273">
        <v>16400000</v>
      </c>
    </row>
    <row r="469" spans="1:2">
      <c r="A469" s="270" t="s">
        <v>3107</v>
      </c>
      <c r="B469" s="271">
        <v>4400000</v>
      </c>
    </row>
    <row r="470" spans="1:2">
      <c r="A470" s="270" t="s">
        <v>3108</v>
      </c>
      <c r="B470" s="271">
        <v>8800000</v>
      </c>
    </row>
    <row r="471" spans="1:2">
      <c r="A471" s="270" t="s">
        <v>3109</v>
      </c>
      <c r="B471" s="271">
        <v>1700000</v>
      </c>
    </row>
    <row r="472" spans="1:2">
      <c r="A472" s="270" t="s">
        <v>3110</v>
      </c>
      <c r="B472" s="271">
        <v>1500000</v>
      </c>
    </row>
    <row r="473" spans="1:2">
      <c r="A473" s="272" t="s">
        <v>3111</v>
      </c>
      <c r="B473" s="273">
        <v>16501350</v>
      </c>
    </row>
    <row r="474" spans="1:2">
      <c r="A474" s="270" t="s">
        <v>3112</v>
      </c>
      <c r="B474" s="271">
        <v>6500950</v>
      </c>
    </row>
    <row r="475" spans="1:2">
      <c r="A475" s="270" t="s">
        <v>3113</v>
      </c>
      <c r="B475" s="271">
        <v>10000400</v>
      </c>
    </row>
    <row r="476" spans="1:2">
      <c r="A476" s="272" t="s">
        <v>2751</v>
      </c>
      <c r="B476" s="273">
        <v>30885450</v>
      </c>
    </row>
    <row r="477" spans="1:2">
      <c r="A477" s="270" t="s">
        <v>3114</v>
      </c>
      <c r="B477" s="271">
        <v>516000</v>
      </c>
    </row>
    <row r="478" spans="1:2">
      <c r="A478" s="270" t="s">
        <v>3115</v>
      </c>
      <c r="B478" s="271">
        <v>600000</v>
      </c>
    </row>
    <row r="479" spans="1:2">
      <c r="A479" s="270" t="s">
        <v>3116</v>
      </c>
      <c r="B479" s="271">
        <v>400000</v>
      </c>
    </row>
    <row r="480" spans="1:2">
      <c r="A480" s="270" t="s">
        <v>3117</v>
      </c>
      <c r="B480" s="271">
        <v>450000</v>
      </c>
    </row>
    <row r="481" spans="1:2">
      <c r="A481" s="270" t="s">
        <v>3118</v>
      </c>
      <c r="B481" s="271">
        <v>434000</v>
      </c>
    </row>
    <row r="482" spans="1:2">
      <c r="A482" s="270" t="s">
        <v>3119</v>
      </c>
      <c r="B482" s="271">
        <v>460000</v>
      </c>
    </row>
    <row r="483" spans="1:2">
      <c r="A483" s="270" t="s">
        <v>3120</v>
      </c>
      <c r="B483" s="271">
        <v>560000</v>
      </c>
    </row>
    <row r="484" spans="1:2">
      <c r="A484" s="270" t="s">
        <v>3121</v>
      </c>
      <c r="B484" s="271">
        <v>2400000</v>
      </c>
    </row>
    <row r="485" spans="1:2">
      <c r="A485" s="270" t="s">
        <v>3122</v>
      </c>
      <c r="B485" s="271">
        <v>300000</v>
      </c>
    </row>
    <row r="486" spans="1:2">
      <c r="A486" s="270" t="s">
        <v>3123</v>
      </c>
      <c r="B486" s="271">
        <v>1620000</v>
      </c>
    </row>
    <row r="487" spans="1:2">
      <c r="A487" s="270" t="s">
        <v>3124</v>
      </c>
      <c r="B487" s="271">
        <v>2268000</v>
      </c>
    </row>
    <row r="488" spans="1:2">
      <c r="A488" s="270" t="s">
        <v>3125</v>
      </c>
      <c r="B488" s="271">
        <v>1995000</v>
      </c>
    </row>
    <row r="489" spans="1:2">
      <c r="A489" s="270" t="s">
        <v>3126</v>
      </c>
      <c r="B489" s="271">
        <v>4000000</v>
      </c>
    </row>
    <row r="490" spans="1:2">
      <c r="A490" s="270" t="s">
        <v>3127</v>
      </c>
      <c r="B490" s="271">
        <v>2460000</v>
      </c>
    </row>
    <row r="491" spans="1:2">
      <c r="A491" s="270" t="s">
        <v>3128</v>
      </c>
      <c r="B491" s="271">
        <v>253000</v>
      </c>
    </row>
    <row r="492" spans="1:2">
      <c r="A492" s="270" t="s">
        <v>3129</v>
      </c>
      <c r="B492" s="271">
        <v>354200</v>
      </c>
    </row>
    <row r="493" spans="1:2">
      <c r="A493" s="270" t="s">
        <v>3130</v>
      </c>
      <c r="B493" s="271">
        <v>373750</v>
      </c>
    </row>
    <row r="494" spans="1:2">
      <c r="A494" s="270" t="s">
        <v>3131</v>
      </c>
      <c r="B494" s="271">
        <v>1150000</v>
      </c>
    </row>
    <row r="495" spans="1:2">
      <c r="A495" s="270" t="s">
        <v>3132</v>
      </c>
      <c r="B495" s="271">
        <v>200000</v>
      </c>
    </row>
    <row r="496" spans="1:2">
      <c r="A496" s="270" t="s">
        <v>3133</v>
      </c>
      <c r="B496" s="271">
        <v>290000</v>
      </c>
    </row>
    <row r="497" spans="1:2">
      <c r="A497" s="270" t="s">
        <v>3134</v>
      </c>
      <c r="B497" s="271">
        <v>770000</v>
      </c>
    </row>
    <row r="498" spans="1:2">
      <c r="A498" s="270" t="s">
        <v>3135</v>
      </c>
      <c r="B498" s="271">
        <v>460000</v>
      </c>
    </row>
    <row r="499" spans="1:2">
      <c r="A499" s="270" t="s">
        <v>3136</v>
      </c>
      <c r="B499" s="271">
        <v>414000</v>
      </c>
    </row>
    <row r="500" spans="1:2">
      <c r="A500" s="270" t="s">
        <v>3137</v>
      </c>
      <c r="B500" s="271">
        <v>2946300</v>
      </c>
    </row>
    <row r="501" spans="1:2">
      <c r="A501" s="270" t="s">
        <v>3138</v>
      </c>
      <c r="B501" s="271">
        <v>331200</v>
      </c>
    </row>
    <row r="502" spans="1:2">
      <c r="A502" s="270" t="s">
        <v>3139</v>
      </c>
      <c r="B502" s="271">
        <v>4880000</v>
      </c>
    </row>
    <row r="503" spans="1:2">
      <c r="A503" s="272" t="s">
        <v>1480</v>
      </c>
      <c r="B503" s="273">
        <v>105273480</v>
      </c>
    </row>
    <row r="504" spans="1:2">
      <c r="A504" s="270" t="s">
        <v>1481</v>
      </c>
      <c r="B504" s="271">
        <v>105273480</v>
      </c>
    </row>
    <row r="505" spans="1:2">
      <c r="A505" s="272" t="s">
        <v>1482</v>
      </c>
      <c r="B505" s="273">
        <v>830000</v>
      </c>
    </row>
    <row r="506" spans="1:2">
      <c r="A506" s="270" t="s">
        <v>1483</v>
      </c>
      <c r="B506" s="271">
        <v>830000</v>
      </c>
    </row>
    <row r="507" spans="1:2">
      <c r="A507" s="276" t="s">
        <v>14</v>
      </c>
      <c r="B507" s="277">
        <f>SUM(B6:B506)/2</f>
        <v>66126530058.709991</v>
      </c>
    </row>
    <row r="509" spans="1:2">
      <c r="B509" s="283"/>
    </row>
  </sheetData>
  <autoFilter ref="A5:B272"/>
  <pageMargins left="0.70866141732283472" right="0.19" top="0.35433070866141736" bottom="0.47244094488188981" header="0.31496062992125984" footer="0.24"/>
  <pageSetup paperSize="9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M293"/>
  <sheetViews>
    <sheetView view="pageBreakPreview" zoomScaleSheetLayoutView="100" workbookViewId="0">
      <pane xSplit="1" ySplit="5" topLeftCell="B276" activePane="bottomRight" state="frozen"/>
      <selection pane="topRight" activeCell="B1" sqref="B1"/>
      <selection pane="bottomLeft" activeCell="A6" sqref="A6"/>
      <selection pane="bottomRight" activeCell="M1" sqref="M1"/>
    </sheetView>
  </sheetViews>
  <sheetFormatPr defaultRowHeight="15"/>
  <cols>
    <col min="1" max="1" width="5.28515625" style="56" customWidth="1"/>
    <col min="2" max="2" width="10.28515625" style="56" customWidth="1"/>
    <col min="3" max="3" width="16.28515625" style="56" bestFit="1" customWidth="1"/>
    <col min="4" max="4" width="15.5703125" style="56" customWidth="1"/>
    <col min="5" max="5" width="18.85546875" style="210" customWidth="1"/>
    <col min="6" max="6" width="23.28515625" style="57" customWidth="1"/>
    <col min="7" max="7" width="14.7109375" style="49" customWidth="1"/>
    <col min="8" max="8" width="16.85546875" style="49" customWidth="1"/>
    <col min="9" max="9" width="15.42578125" style="49" customWidth="1"/>
    <col min="10" max="10" width="18" style="49" customWidth="1"/>
    <col min="11" max="11" width="9.140625" style="56"/>
    <col min="12" max="12" width="14.5703125" style="205" customWidth="1"/>
    <col min="13" max="13" width="13.42578125" style="205" customWidth="1"/>
    <col min="14" max="16384" width="9.140625" style="56"/>
  </cols>
  <sheetData>
    <row r="1" spans="1:13">
      <c r="G1" s="49" t="s">
        <v>198</v>
      </c>
    </row>
    <row r="2" spans="1:13">
      <c r="A2" s="345" t="s">
        <v>101</v>
      </c>
      <c r="B2" s="345"/>
      <c r="C2" s="345"/>
      <c r="D2" s="345"/>
      <c r="E2" s="345"/>
      <c r="F2" s="345"/>
      <c r="G2" s="345"/>
    </row>
    <row r="3" spans="1:13">
      <c r="A3" s="345" t="s">
        <v>2534</v>
      </c>
      <c r="B3" s="345"/>
      <c r="C3" s="345"/>
      <c r="D3" s="345"/>
      <c r="E3" s="345"/>
      <c r="F3" s="345"/>
      <c r="G3" s="345"/>
    </row>
    <row r="4" spans="1:13">
      <c r="G4" s="212"/>
    </row>
    <row r="5" spans="1:13" ht="15" customHeight="1">
      <c r="A5" s="162"/>
      <c r="B5" s="163" t="s">
        <v>783</v>
      </c>
      <c r="C5" s="163" t="s">
        <v>784</v>
      </c>
      <c r="D5" s="163" t="s">
        <v>785</v>
      </c>
      <c r="E5" s="165" t="s">
        <v>786</v>
      </c>
      <c r="F5" s="164" t="s">
        <v>787</v>
      </c>
      <c r="G5" s="165" t="s">
        <v>788</v>
      </c>
      <c r="H5" s="165" t="s">
        <v>789</v>
      </c>
      <c r="I5" s="165" t="s">
        <v>790</v>
      </c>
      <c r="J5" s="165" t="s">
        <v>791</v>
      </c>
      <c r="K5" s="163" t="s">
        <v>792</v>
      </c>
      <c r="L5" s="206" t="s">
        <v>793</v>
      </c>
      <c r="M5" s="206" t="s">
        <v>794</v>
      </c>
    </row>
    <row r="6" spans="1:13">
      <c r="A6" s="203" t="s">
        <v>795</v>
      </c>
      <c r="B6" s="203" t="s">
        <v>796</v>
      </c>
      <c r="C6" s="203" t="s">
        <v>797</v>
      </c>
      <c r="D6" s="203" t="s">
        <v>798</v>
      </c>
      <c r="E6" s="211">
        <v>1300000</v>
      </c>
      <c r="F6" s="203" t="s">
        <v>799</v>
      </c>
      <c r="G6" s="213" t="s">
        <v>800</v>
      </c>
      <c r="H6" s="211">
        <v>11000</v>
      </c>
      <c r="I6" s="167" t="s">
        <v>672</v>
      </c>
      <c r="J6" s="204">
        <v>10</v>
      </c>
      <c r="K6" s="161" t="s">
        <v>802</v>
      </c>
      <c r="L6" s="207">
        <v>130000</v>
      </c>
      <c r="M6" s="207">
        <v>1100</v>
      </c>
    </row>
    <row r="7" spans="1:13" ht="45">
      <c r="A7" s="203">
        <f>A6+1</f>
        <v>2</v>
      </c>
      <c r="B7" s="203" t="s">
        <v>803</v>
      </c>
      <c r="C7" s="203" t="s">
        <v>797</v>
      </c>
      <c r="D7" s="203" t="s">
        <v>804</v>
      </c>
      <c r="E7" s="211">
        <v>10190000</v>
      </c>
      <c r="F7" s="203" t="s">
        <v>805</v>
      </c>
      <c r="G7" s="213" t="s">
        <v>806</v>
      </c>
      <c r="H7" s="211">
        <v>8941200</v>
      </c>
      <c r="I7" s="167" t="s">
        <v>807</v>
      </c>
      <c r="J7" s="204">
        <v>200</v>
      </c>
      <c r="K7" s="161" t="s">
        <v>809</v>
      </c>
      <c r="L7" s="207">
        <v>50950</v>
      </c>
      <c r="M7" s="207">
        <v>44706</v>
      </c>
    </row>
    <row r="8" spans="1:13">
      <c r="A8" s="203">
        <f>A7+1</f>
        <v>3</v>
      </c>
      <c r="B8" s="201" t="s">
        <v>810</v>
      </c>
      <c r="C8" s="201" t="s">
        <v>797</v>
      </c>
      <c r="D8" s="201" t="s">
        <v>804</v>
      </c>
      <c r="E8" s="160">
        <v>1300000</v>
      </c>
      <c r="F8" s="201" t="s">
        <v>799</v>
      </c>
      <c r="G8" s="166" t="s">
        <v>800</v>
      </c>
      <c r="H8" s="160">
        <v>1250000</v>
      </c>
      <c r="I8" s="167" t="s">
        <v>811</v>
      </c>
      <c r="J8" s="204">
        <v>1000</v>
      </c>
      <c r="K8" s="161" t="s">
        <v>812</v>
      </c>
      <c r="L8" s="207">
        <v>1300</v>
      </c>
      <c r="M8" s="207">
        <v>1250</v>
      </c>
    </row>
    <row r="9" spans="1:13" ht="22.5">
      <c r="A9" s="203">
        <f t="shared" ref="A9:A18" si="0">A8+1</f>
        <v>4</v>
      </c>
      <c r="B9" s="201" t="s">
        <v>813</v>
      </c>
      <c r="C9" s="201" t="s">
        <v>797</v>
      </c>
      <c r="D9" s="201" t="s">
        <v>804</v>
      </c>
      <c r="E9" s="160">
        <v>39930000</v>
      </c>
      <c r="F9" s="201" t="s">
        <v>814</v>
      </c>
      <c r="G9" s="166" t="s">
        <v>815</v>
      </c>
      <c r="H9" s="160">
        <v>39930000</v>
      </c>
      <c r="I9" s="167" t="s">
        <v>816</v>
      </c>
      <c r="J9" s="204">
        <v>330</v>
      </c>
      <c r="K9" s="161" t="s">
        <v>809</v>
      </c>
      <c r="L9" s="207">
        <v>121000</v>
      </c>
      <c r="M9" s="207">
        <v>121000</v>
      </c>
    </row>
    <row r="10" spans="1:13">
      <c r="A10" s="203">
        <f t="shared" si="0"/>
        <v>5</v>
      </c>
      <c r="B10" s="201" t="s">
        <v>817</v>
      </c>
      <c r="C10" s="201" t="s">
        <v>797</v>
      </c>
      <c r="D10" s="201" t="s">
        <v>804</v>
      </c>
      <c r="E10" s="160">
        <v>660000</v>
      </c>
      <c r="F10" s="201" t="s">
        <v>799</v>
      </c>
      <c r="G10" s="166" t="s">
        <v>800</v>
      </c>
      <c r="H10" s="160">
        <v>558000</v>
      </c>
      <c r="I10" s="167" t="s">
        <v>818</v>
      </c>
      <c r="J10" s="204">
        <v>20</v>
      </c>
      <c r="K10" s="161" t="s">
        <v>809</v>
      </c>
      <c r="L10" s="207">
        <v>33000</v>
      </c>
      <c r="M10" s="207">
        <v>27900</v>
      </c>
    </row>
    <row r="11" spans="1:13">
      <c r="A11" s="203">
        <f t="shared" si="0"/>
        <v>6</v>
      </c>
      <c r="B11" s="201" t="s">
        <v>819</v>
      </c>
      <c r="C11" s="201" t="s">
        <v>797</v>
      </c>
      <c r="D11" s="201" t="s">
        <v>804</v>
      </c>
      <c r="E11" s="160">
        <v>75000</v>
      </c>
      <c r="F11" s="201" t="s">
        <v>799</v>
      </c>
      <c r="G11" s="166" t="s">
        <v>800</v>
      </c>
      <c r="H11" s="160">
        <v>65000</v>
      </c>
      <c r="I11" s="167" t="s">
        <v>820</v>
      </c>
      <c r="J11" s="204">
        <v>5</v>
      </c>
      <c r="K11" s="161" t="s">
        <v>812</v>
      </c>
      <c r="L11" s="207">
        <v>15000</v>
      </c>
      <c r="M11" s="207">
        <v>13000</v>
      </c>
    </row>
    <row r="12" spans="1:13">
      <c r="A12" s="203">
        <f t="shared" si="0"/>
        <v>7</v>
      </c>
      <c r="B12" s="201" t="s">
        <v>821</v>
      </c>
      <c r="C12" s="201" t="s">
        <v>797</v>
      </c>
      <c r="D12" s="201" t="s">
        <v>804</v>
      </c>
      <c r="E12" s="160">
        <v>300000</v>
      </c>
      <c r="F12" s="201" t="s">
        <v>799</v>
      </c>
      <c r="G12" s="166" t="s">
        <v>800</v>
      </c>
      <c r="H12" s="160">
        <v>200000</v>
      </c>
      <c r="I12" s="167" t="s">
        <v>822</v>
      </c>
      <c r="J12" s="204">
        <v>20</v>
      </c>
      <c r="K12" s="161" t="s">
        <v>802</v>
      </c>
      <c r="L12" s="207">
        <v>15000</v>
      </c>
      <c r="M12" s="207">
        <v>10000</v>
      </c>
    </row>
    <row r="13" spans="1:13">
      <c r="A13" s="203">
        <f t="shared" si="0"/>
        <v>8</v>
      </c>
      <c r="B13" s="201" t="s">
        <v>823</v>
      </c>
      <c r="C13" s="201" t="s">
        <v>797</v>
      </c>
      <c r="D13" s="201" t="s">
        <v>804</v>
      </c>
      <c r="E13" s="160">
        <v>1170000</v>
      </c>
      <c r="F13" s="201" t="s">
        <v>799</v>
      </c>
      <c r="G13" s="166" t="s">
        <v>800</v>
      </c>
      <c r="H13" s="160">
        <v>975000</v>
      </c>
      <c r="I13" s="167" t="s">
        <v>824</v>
      </c>
      <c r="J13" s="204">
        <v>65</v>
      </c>
      <c r="K13" s="161" t="s">
        <v>825</v>
      </c>
      <c r="L13" s="207">
        <v>18000</v>
      </c>
      <c r="M13" s="207">
        <v>15000</v>
      </c>
    </row>
    <row r="14" spans="1:13">
      <c r="A14" s="203">
        <f t="shared" si="0"/>
        <v>9</v>
      </c>
      <c r="B14" s="201" t="s">
        <v>826</v>
      </c>
      <c r="C14" s="201" t="s">
        <v>797</v>
      </c>
      <c r="D14" s="201" t="s">
        <v>804</v>
      </c>
      <c r="E14" s="160">
        <v>550000</v>
      </c>
      <c r="F14" s="201" t="s">
        <v>799</v>
      </c>
      <c r="G14" s="166" t="s">
        <v>800</v>
      </c>
      <c r="H14" s="160">
        <v>385000</v>
      </c>
      <c r="I14" s="167" t="s">
        <v>827</v>
      </c>
      <c r="J14" s="204">
        <v>55</v>
      </c>
      <c r="K14" s="161" t="s">
        <v>825</v>
      </c>
      <c r="L14" s="207">
        <v>10000</v>
      </c>
      <c r="M14" s="207">
        <v>7000</v>
      </c>
    </row>
    <row r="15" spans="1:13">
      <c r="A15" s="203">
        <f t="shared" si="0"/>
        <v>10</v>
      </c>
      <c r="B15" s="201" t="s">
        <v>828</v>
      </c>
      <c r="C15" s="201" t="s">
        <v>797</v>
      </c>
      <c r="D15" s="201" t="s">
        <v>804</v>
      </c>
      <c r="E15" s="160">
        <v>260000</v>
      </c>
      <c r="F15" s="201" t="s">
        <v>799</v>
      </c>
      <c r="G15" s="166" t="s">
        <v>800</v>
      </c>
      <c r="H15" s="160">
        <v>200000</v>
      </c>
      <c r="I15" s="167" t="s">
        <v>829</v>
      </c>
      <c r="J15" s="204">
        <v>20</v>
      </c>
      <c r="K15" s="161" t="s">
        <v>802</v>
      </c>
      <c r="L15" s="207">
        <v>13000</v>
      </c>
      <c r="M15" s="207">
        <v>10000</v>
      </c>
    </row>
    <row r="16" spans="1:13">
      <c r="A16" s="203">
        <f t="shared" si="0"/>
        <v>11</v>
      </c>
      <c r="B16" s="201" t="s">
        <v>830</v>
      </c>
      <c r="C16" s="201" t="s">
        <v>797</v>
      </c>
      <c r="D16" s="201" t="s">
        <v>804</v>
      </c>
      <c r="E16" s="160">
        <v>810000</v>
      </c>
      <c r="F16" s="201" t="s">
        <v>799</v>
      </c>
      <c r="G16" s="166" t="s">
        <v>800</v>
      </c>
      <c r="H16" s="160">
        <v>652500</v>
      </c>
      <c r="I16" s="167" t="s">
        <v>831</v>
      </c>
      <c r="J16" s="204">
        <v>450</v>
      </c>
      <c r="K16" s="161" t="s">
        <v>812</v>
      </c>
      <c r="L16" s="207">
        <v>1800</v>
      </c>
      <c r="M16" s="207">
        <v>1450</v>
      </c>
    </row>
    <row r="17" spans="1:13" ht="22.5">
      <c r="A17" s="203">
        <f t="shared" si="0"/>
        <v>12</v>
      </c>
      <c r="B17" s="201" t="s">
        <v>832</v>
      </c>
      <c r="C17" s="201" t="s">
        <v>797</v>
      </c>
      <c r="D17" s="201" t="s">
        <v>833</v>
      </c>
      <c r="E17" s="160">
        <v>7800000</v>
      </c>
      <c r="F17" s="201" t="s">
        <v>834</v>
      </c>
      <c r="G17" s="166" t="s">
        <v>835</v>
      </c>
      <c r="H17" s="160">
        <v>7800000</v>
      </c>
      <c r="I17" s="167" t="s">
        <v>836</v>
      </c>
      <c r="J17" s="204">
        <v>2</v>
      </c>
      <c r="K17" s="161" t="s">
        <v>837</v>
      </c>
      <c r="L17" s="207">
        <v>3900000</v>
      </c>
      <c r="M17" s="207">
        <v>3900000</v>
      </c>
    </row>
    <row r="18" spans="1:13">
      <c r="A18" s="203">
        <f t="shared" si="0"/>
        <v>13</v>
      </c>
      <c r="B18" s="201" t="s">
        <v>838</v>
      </c>
      <c r="C18" s="201" t="s">
        <v>797</v>
      </c>
      <c r="D18" s="201" t="s">
        <v>839</v>
      </c>
      <c r="E18" s="160">
        <v>1300000</v>
      </c>
      <c r="F18" s="201" t="s">
        <v>799</v>
      </c>
      <c r="G18" s="166" t="s">
        <v>800</v>
      </c>
      <c r="H18" s="160">
        <v>1000000</v>
      </c>
      <c r="I18" s="167" t="s">
        <v>672</v>
      </c>
      <c r="J18" s="204">
        <v>10</v>
      </c>
      <c r="K18" s="161" t="s">
        <v>802</v>
      </c>
      <c r="L18" s="207">
        <v>130000</v>
      </c>
      <c r="M18" s="207">
        <v>100000</v>
      </c>
    </row>
    <row r="19" spans="1:13" ht="22.5">
      <c r="A19" s="335"/>
      <c r="B19" s="335"/>
      <c r="C19" s="335"/>
      <c r="D19" s="335"/>
      <c r="E19" s="337"/>
      <c r="F19" s="335"/>
      <c r="G19" s="336"/>
      <c r="H19" s="337"/>
      <c r="I19" s="167" t="s">
        <v>1125</v>
      </c>
      <c r="J19" s="204">
        <v>250</v>
      </c>
      <c r="K19" s="161" t="s">
        <v>812</v>
      </c>
      <c r="L19" s="207">
        <v>255023</v>
      </c>
      <c r="M19" s="207">
        <v>249922.54</v>
      </c>
    </row>
    <row r="20" spans="1:13">
      <c r="A20" s="335"/>
      <c r="B20" s="335"/>
      <c r="C20" s="335"/>
      <c r="D20" s="335"/>
      <c r="E20" s="337"/>
      <c r="F20" s="335"/>
      <c r="G20" s="336"/>
      <c r="H20" s="337"/>
      <c r="I20" s="167" t="s">
        <v>1127</v>
      </c>
      <c r="J20" s="204">
        <v>50</v>
      </c>
      <c r="K20" s="161" t="s">
        <v>812</v>
      </c>
      <c r="L20" s="207">
        <v>1872340.6</v>
      </c>
      <c r="M20" s="207">
        <v>1834893.79</v>
      </c>
    </row>
    <row r="21" spans="1:13">
      <c r="A21" s="203">
        <f>A18+1</f>
        <v>14</v>
      </c>
      <c r="B21" s="201" t="s">
        <v>840</v>
      </c>
      <c r="C21" s="201" t="s">
        <v>797</v>
      </c>
      <c r="D21" s="201" t="s">
        <v>841</v>
      </c>
      <c r="E21" s="160">
        <v>1160000</v>
      </c>
      <c r="F21" s="201" t="s">
        <v>799</v>
      </c>
      <c r="G21" s="166" t="s">
        <v>800</v>
      </c>
      <c r="H21" s="160">
        <v>820000</v>
      </c>
      <c r="I21" s="167" t="s">
        <v>842</v>
      </c>
      <c r="J21" s="204">
        <v>2</v>
      </c>
      <c r="K21" s="161" t="s">
        <v>802</v>
      </c>
      <c r="L21" s="207">
        <v>580000</v>
      </c>
      <c r="M21" s="207">
        <v>410000</v>
      </c>
    </row>
    <row r="22" spans="1:13" ht="33.75">
      <c r="A22" s="203">
        <f t="shared" ref="A22:A56" si="1">A21+1</f>
        <v>15</v>
      </c>
      <c r="B22" s="201" t="s">
        <v>843</v>
      </c>
      <c r="C22" s="201" t="s">
        <v>797</v>
      </c>
      <c r="D22" s="201" t="s">
        <v>841</v>
      </c>
      <c r="E22" s="160">
        <v>2450000</v>
      </c>
      <c r="F22" s="201" t="s">
        <v>844</v>
      </c>
      <c r="G22" s="166" t="s">
        <v>845</v>
      </c>
      <c r="H22" s="160">
        <v>2300000</v>
      </c>
      <c r="I22" s="167" t="s">
        <v>846</v>
      </c>
      <c r="J22" s="204">
        <v>5</v>
      </c>
      <c r="K22" s="161" t="s">
        <v>802</v>
      </c>
      <c r="L22" s="207">
        <v>490000</v>
      </c>
      <c r="M22" s="207">
        <v>460000</v>
      </c>
    </row>
    <row r="23" spans="1:13" ht="33.75">
      <c r="A23" s="203">
        <f t="shared" si="1"/>
        <v>16</v>
      </c>
      <c r="B23" s="201" t="s">
        <v>847</v>
      </c>
      <c r="C23" s="201" t="s">
        <v>797</v>
      </c>
      <c r="D23" s="201" t="s">
        <v>848</v>
      </c>
      <c r="E23" s="160">
        <v>4360000</v>
      </c>
      <c r="F23" s="201" t="s">
        <v>849</v>
      </c>
      <c r="G23" s="166" t="s">
        <v>850</v>
      </c>
      <c r="H23" s="160">
        <v>4360000</v>
      </c>
      <c r="I23" s="167" t="s">
        <v>555</v>
      </c>
      <c r="J23" s="204">
        <v>4</v>
      </c>
      <c r="K23" s="161" t="s">
        <v>851</v>
      </c>
      <c r="L23" s="207">
        <v>1090000</v>
      </c>
      <c r="M23" s="207">
        <v>1090000</v>
      </c>
    </row>
    <row r="24" spans="1:13">
      <c r="A24" s="203">
        <f t="shared" si="1"/>
        <v>17</v>
      </c>
      <c r="B24" s="201" t="s">
        <v>2500</v>
      </c>
      <c r="C24" s="201" t="s">
        <v>797</v>
      </c>
      <c r="D24" s="201" t="s">
        <v>848</v>
      </c>
      <c r="E24" s="160">
        <v>16182554.359999999</v>
      </c>
      <c r="F24" s="201" t="s">
        <v>2501</v>
      </c>
      <c r="G24" s="166" t="s">
        <v>2502</v>
      </c>
      <c r="H24" s="160">
        <v>15455839</v>
      </c>
      <c r="I24" s="167" t="s">
        <v>554</v>
      </c>
      <c r="J24" s="204">
        <v>161</v>
      </c>
      <c r="K24" s="161" t="s">
        <v>825</v>
      </c>
      <c r="L24" s="207">
        <v>100512.76</v>
      </c>
      <c r="M24" s="207">
        <v>95999</v>
      </c>
    </row>
    <row r="25" spans="1:13">
      <c r="A25" s="203">
        <f t="shared" si="1"/>
        <v>18</v>
      </c>
      <c r="B25" s="201" t="s">
        <v>2503</v>
      </c>
      <c r="C25" s="201" t="s">
        <v>797</v>
      </c>
      <c r="D25" s="201" t="s">
        <v>848</v>
      </c>
      <c r="E25" s="160">
        <v>9000000</v>
      </c>
      <c r="F25" s="201" t="s">
        <v>799</v>
      </c>
      <c r="G25" s="166" t="s">
        <v>800</v>
      </c>
      <c r="H25" s="160">
        <v>7500000</v>
      </c>
      <c r="I25" s="167" t="s">
        <v>862</v>
      </c>
      <c r="J25" s="204">
        <v>50</v>
      </c>
      <c r="K25" s="161" t="s">
        <v>802</v>
      </c>
      <c r="L25" s="207">
        <v>180000</v>
      </c>
      <c r="M25" s="207">
        <v>150000</v>
      </c>
    </row>
    <row r="26" spans="1:13">
      <c r="A26" s="203">
        <f t="shared" si="1"/>
        <v>19</v>
      </c>
      <c r="B26" s="201" t="s">
        <v>2504</v>
      </c>
      <c r="C26" s="201" t="s">
        <v>797</v>
      </c>
      <c r="D26" s="201" t="s">
        <v>848</v>
      </c>
      <c r="E26" s="160">
        <v>2000000</v>
      </c>
      <c r="F26" s="201" t="s">
        <v>799</v>
      </c>
      <c r="G26" s="166" t="s">
        <v>800</v>
      </c>
      <c r="H26" s="160">
        <v>1900000</v>
      </c>
      <c r="I26" s="167" t="s">
        <v>862</v>
      </c>
      <c r="J26" s="204">
        <v>10</v>
      </c>
      <c r="K26" s="161" t="s">
        <v>802</v>
      </c>
      <c r="L26" s="207">
        <v>200000</v>
      </c>
      <c r="M26" s="207">
        <v>190000</v>
      </c>
    </row>
    <row r="27" spans="1:13">
      <c r="A27" s="203">
        <f t="shared" si="1"/>
        <v>20</v>
      </c>
      <c r="B27" s="201" t="s">
        <v>2505</v>
      </c>
      <c r="C27" s="201" t="s">
        <v>797</v>
      </c>
      <c r="D27" s="201" t="s">
        <v>848</v>
      </c>
      <c r="E27" s="160">
        <v>1380000</v>
      </c>
      <c r="F27" s="201" t="s">
        <v>799</v>
      </c>
      <c r="G27" s="166" t="s">
        <v>800</v>
      </c>
      <c r="H27" s="160">
        <v>1185600</v>
      </c>
      <c r="I27" s="167" t="s">
        <v>866</v>
      </c>
      <c r="J27" s="204">
        <v>2</v>
      </c>
      <c r="K27" s="161" t="s">
        <v>802</v>
      </c>
      <c r="L27" s="207">
        <v>690000</v>
      </c>
      <c r="M27" s="207">
        <v>592800</v>
      </c>
    </row>
    <row r="28" spans="1:13" ht="22.5">
      <c r="A28" s="203">
        <f t="shared" si="1"/>
        <v>21</v>
      </c>
      <c r="B28" s="201" t="s">
        <v>852</v>
      </c>
      <c r="C28" s="201" t="s">
        <v>797</v>
      </c>
      <c r="D28" s="201" t="s">
        <v>853</v>
      </c>
      <c r="E28" s="160">
        <v>28200000</v>
      </c>
      <c r="F28" s="201" t="s">
        <v>854</v>
      </c>
      <c r="G28" s="166" t="s">
        <v>855</v>
      </c>
      <c r="H28" s="160">
        <v>13066000</v>
      </c>
      <c r="I28" s="167" t="s">
        <v>856</v>
      </c>
      <c r="J28" s="204">
        <v>94</v>
      </c>
      <c r="K28" s="161" t="s">
        <v>809</v>
      </c>
      <c r="L28" s="207">
        <v>300000</v>
      </c>
      <c r="M28" s="207">
        <v>139000</v>
      </c>
    </row>
    <row r="29" spans="1:13">
      <c r="A29" s="203">
        <f t="shared" si="1"/>
        <v>22</v>
      </c>
      <c r="B29" s="201" t="s">
        <v>858</v>
      </c>
      <c r="C29" s="201" t="s">
        <v>797</v>
      </c>
      <c r="D29" s="201" t="s">
        <v>859</v>
      </c>
      <c r="E29" s="160">
        <v>9000000</v>
      </c>
      <c r="F29" s="201" t="s">
        <v>860</v>
      </c>
      <c r="G29" s="166" t="s">
        <v>861</v>
      </c>
      <c r="H29" s="160">
        <v>8495000</v>
      </c>
      <c r="I29" s="167" t="s">
        <v>862</v>
      </c>
      <c r="J29" s="204">
        <v>50</v>
      </c>
      <c r="K29" s="161" t="s">
        <v>802</v>
      </c>
      <c r="L29" s="207">
        <v>180000</v>
      </c>
      <c r="M29" s="207">
        <v>169900</v>
      </c>
    </row>
    <row r="30" spans="1:13">
      <c r="A30" s="203">
        <f t="shared" si="1"/>
        <v>23</v>
      </c>
      <c r="B30" s="201" t="s">
        <v>864</v>
      </c>
      <c r="C30" s="201" t="s">
        <v>797</v>
      </c>
      <c r="D30" s="201" t="s">
        <v>859</v>
      </c>
      <c r="E30" s="160">
        <v>2100000</v>
      </c>
      <c r="F30" s="201" t="s">
        <v>860</v>
      </c>
      <c r="G30" s="166" t="s">
        <v>861</v>
      </c>
      <c r="H30" s="160">
        <v>1998000</v>
      </c>
      <c r="I30" s="167" t="s">
        <v>862</v>
      </c>
      <c r="J30" s="204">
        <v>10</v>
      </c>
      <c r="K30" s="161" t="s">
        <v>802</v>
      </c>
      <c r="L30" s="207">
        <v>210000</v>
      </c>
      <c r="M30" s="207">
        <v>199800</v>
      </c>
    </row>
    <row r="31" spans="1:13">
      <c r="A31" s="203">
        <f t="shared" si="1"/>
        <v>24</v>
      </c>
      <c r="B31" s="201" t="s">
        <v>865</v>
      </c>
      <c r="C31" s="201" t="s">
        <v>797</v>
      </c>
      <c r="D31" s="201" t="s">
        <v>859</v>
      </c>
      <c r="E31" s="160">
        <v>1380000</v>
      </c>
      <c r="F31" s="201" t="s">
        <v>860</v>
      </c>
      <c r="G31" s="166" t="s">
        <v>861</v>
      </c>
      <c r="H31" s="160">
        <v>1300000</v>
      </c>
      <c r="I31" s="167" t="s">
        <v>866</v>
      </c>
      <c r="J31" s="204">
        <v>2</v>
      </c>
      <c r="K31" s="161" t="s">
        <v>802</v>
      </c>
      <c r="L31" s="207">
        <v>690000</v>
      </c>
      <c r="M31" s="207">
        <v>650000</v>
      </c>
    </row>
    <row r="32" spans="1:13">
      <c r="A32" s="203">
        <f t="shared" si="1"/>
        <v>25</v>
      </c>
      <c r="B32" s="201" t="s">
        <v>867</v>
      </c>
      <c r="C32" s="201" t="s">
        <v>797</v>
      </c>
      <c r="D32" s="201" t="s">
        <v>868</v>
      </c>
      <c r="E32" s="160">
        <v>1400000</v>
      </c>
      <c r="F32" s="201" t="s">
        <v>869</v>
      </c>
      <c r="G32" s="166" t="s">
        <v>870</v>
      </c>
      <c r="H32" s="160">
        <v>800000</v>
      </c>
      <c r="I32" s="167" t="s">
        <v>871</v>
      </c>
      <c r="J32" s="204">
        <v>20</v>
      </c>
      <c r="K32" s="161" t="s">
        <v>802</v>
      </c>
      <c r="L32" s="207">
        <v>70000</v>
      </c>
      <c r="M32" s="207">
        <v>40000</v>
      </c>
    </row>
    <row r="33" spans="1:13">
      <c r="A33" s="203">
        <f t="shared" si="1"/>
        <v>26</v>
      </c>
      <c r="B33" s="201" t="s">
        <v>872</v>
      </c>
      <c r="C33" s="201" t="s">
        <v>797</v>
      </c>
      <c r="D33" s="201" t="s">
        <v>868</v>
      </c>
      <c r="E33" s="160">
        <v>1200000</v>
      </c>
      <c r="F33" s="201" t="s">
        <v>869</v>
      </c>
      <c r="G33" s="166" t="s">
        <v>870</v>
      </c>
      <c r="H33" s="160">
        <v>675000</v>
      </c>
      <c r="I33" s="167" t="s">
        <v>871</v>
      </c>
      <c r="J33" s="204">
        <v>15</v>
      </c>
      <c r="K33" s="161" t="s">
        <v>802</v>
      </c>
      <c r="L33" s="207">
        <v>80000</v>
      </c>
      <c r="M33" s="207">
        <v>45000</v>
      </c>
    </row>
    <row r="34" spans="1:13">
      <c r="A34" s="203">
        <f t="shared" si="1"/>
        <v>27</v>
      </c>
      <c r="B34" s="201" t="s">
        <v>873</v>
      </c>
      <c r="C34" s="201" t="s">
        <v>797</v>
      </c>
      <c r="D34" s="201" t="s">
        <v>868</v>
      </c>
      <c r="E34" s="160">
        <v>1400000</v>
      </c>
      <c r="F34" s="201" t="s">
        <v>869</v>
      </c>
      <c r="G34" s="166" t="s">
        <v>870</v>
      </c>
      <c r="H34" s="160">
        <v>800000</v>
      </c>
      <c r="I34" s="167" t="s">
        <v>871</v>
      </c>
      <c r="J34" s="204">
        <v>20</v>
      </c>
      <c r="K34" s="161" t="s">
        <v>802</v>
      </c>
      <c r="L34" s="207">
        <v>70000</v>
      </c>
      <c r="M34" s="207">
        <v>40000</v>
      </c>
    </row>
    <row r="35" spans="1:13" ht="22.5">
      <c r="A35" s="203">
        <f t="shared" si="1"/>
        <v>28</v>
      </c>
      <c r="B35" s="201" t="s">
        <v>874</v>
      </c>
      <c r="C35" s="201" t="s">
        <v>797</v>
      </c>
      <c r="D35" s="201" t="s">
        <v>875</v>
      </c>
      <c r="E35" s="160">
        <v>21000000</v>
      </c>
      <c r="F35" s="201" t="s">
        <v>834</v>
      </c>
      <c r="G35" s="166" t="s">
        <v>835</v>
      </c>
      <c r="H35" s="160">
        <v>21000000</v>
      </c>
      <c r="I35" s="167" t="s">
        <v>836</v>
      </c>
      <c r="J35" s="204">
        <v>5</v>
      </c>
      <c r="K35" s="161" t="s">
        <v>837</v>
      </c>
      <c r="L35" s="207">
        <v>4200000</v>
      </c>
      <c r="M35" s="207">
        <v>4200000</v>
      </c>
    </row>
    <row r="36" spans="1:13">
      <c r="A36" s="203">
        <f t="shared" si="1"/>
        <v>29</v>
      </c>
      <c r="B36" s="201" t="s">
        <v>876</v>
      </c>
      <c r="C36" s="201" t="s">
        <v>797</v>
      </c>
      <c r="D36" s="201" t="s">
        <v>877</v>
      </c>
      <c r="E36" s="160">
        <v>16182554.359999999</v>
      </c>
      <c r="F36" s="201" t="s">
        <v>878</v>
      </c>
      <c r="G36" s="166" t="s">
        <v>879</v>
      </c>
      <c r="H36" s="160">
        <v>16064580</v>
      </c>
      <c r="I36" s="167" t="s">
        <v>554</v>
      </c>
      <c r="J36" s="204">
        <v>161</v>
      </c>
      <c r="K36" s="161" t="s">
        <v>825</v>
      </c>
      <c r="L36" s="207">
        <v>100512.76</v>
      </c>
      <c r="M36" s="207">
        <v>99780</v>
      </c>
    </row>
    <row r="37" spans="1:13" ht="45">
      <c r="A37" s="203">
        <f t="shared" si="1"/>
        <v>30</v>
      </c>
      <c r="B37" s="201" t="s">
        <v>880</v>
      </c>
      <c r="C37" s="201" t="s">
        <v>797</v>
      </c>
      <c r="D37" s="201" t="s">
        <v>881</v>
      </c>
      <c r="E37" s="160">
        <v>2527901.25</v>
      </c>
      <c r="F37" s="201" t="s">
        <v>882</v>
      </c>
      <c r="G37" s="166" t="s">
        <v>883</v>
      </c>
      <c r="H37" s="160">
        <v>2527901.25</v>
      </c>
      <c r="I37" s="167" t="s">
        <v>565</v>
      </c>
      <c r="J37" s="204">
        <v>1</v>
      </c>
      <c r="K37" s="161" t="s">
        <v>802</v>
      </c>
      <c r="L37" s="207">
        <v>2527901.25</v>
      </c>
      <c r="M37" s="207">
        <v>2527901.25</v>
      </c>
    </row>
    <row r="38" spans="1:13">
      <c r="A38" s="203">
        <f t="shared" si="1"/>
        <v>31</v>
      </c>
      <c r="B38" s="201" t="s">
        <v>884</v>
      </c>
      <c r="C38" s="201" t="s">
        <v>797</v>
      </c>
      <c r="D38" s="201" t="s">
        <v>885</v>
      </c>
      <c r="E38" s="160">
        <v>560000</v>
      </c>
      <c r="F38" s="201" t="s">
        <v>799</v>
      </c>
      <c r="G38" s="166" t="s">
        <v>800</v>
      </c>
      <c r="H38" s="160">
        <v>560000</v>
      </c>
      <c r="I38" s="167" t="s">
        <v>886</v>
      </c>
      <c r="J38" s="204">
        <v>2</v>
      </c>
      <c r="K38" s="161" t="s">
        <v>802</v>
      </c>
      <c r="L38" s="207">
        <v>280000</v>
      </c>
      <c r="M38" s="207">
        <v>280000</v>
      </c>
    </row>
    <row r="39" spans="1:13" ht="22.5">
      <c r="A39" s="203">
        <f t="shared" si="1"/>
        <v>32</v>
      </c>
      <c r="B39" s="201" t="s">
        <v>887</v>
      </c>
      <c r="C39" s="201" t="s">
        <v>797</v>
      </c>
      <c r="D39" s="201" t="s">
        <v>885</v>
      </c>
      <c r="E39" s="160">
        <v>520000</v>
      </c>
      <c r="F39" s="201" t="s">
        <v>888</v>
      </c>
      <c r="G39" s="166" t="s">
        <v>889</v>
      </c>
      <c r="H39" s="160">
        <v>520000</v>
      </c>
      <c r="I39" s="167" t="s">
        <v>563</v>
      </c>
      <c r="J39" s="204">
        <v>1</v>
      </c>
      <c r="K39" s="161" t="s">
        <v>802</v>
      </c>
      <c r="L39" s="207">
        <v>520000</v>
      </c>
      <c r="M39" s="207">
        <v>520000</v>
      </c>
    </row>
    <row r="40" spans="1:13">
      <c r="A40" s="203">
        <f t="shared" si="1"/>
        <v>33</v>
      </c>
      <c r="B40" s="201" t="s">
        <v>890</v>
      </c>
      <c r="C40" s="201" t="s">
        <v>797</v>
      </c>
      <c r="D40" s="201" t="s">
        <v>885</v>
      </c>
      <c r="E40" s="160">
        <v>600000</v>
      </c>
      <c r="F40" s="201" t="s">
        <v>799</v>
      </c>
      <c r="G40" s="166" t="s">
        <v>800</v>
      </c>
      <c r="H40" s="160">
        <v>600000</v>
      </c>
      <c r="I40" s="167" t="s">
        <v>891</v>
      </c>
      <c r="J40" s="204">
        <v>1</v>
      </c>
      <c r="K40" s="161" t="s">
        <v>802</v>
      </c>
      <c r="L40" s="207">
        <v>600000</v>
      </c>
      <c r="M40" s="207">
        <v>600000</v>
      </c>
    </row>
    <row r="41" spans="1:13" ht="33.75">
      <c r="A41" s="203">
        <f t="shared" si="1"/>
        <v>34</v>
      </c>
      <c r="B41" s="201" t="s">
        <v>893</v>
      </c>
      <c r="C41" s="201" t="s">
        <v>797</v>
      </c>
      <c r="D41" s="201" t="s">
        <v>894</v>
      </c>
      <c r="E41" s="160">
        <v>4000000</v>
      </c>
      <c r="F41" s="201" t="s">
        <v>557</v>
      </c>
      <c r="G41" s="166" t="s">
        <v>895</v>
      </c>
      <c r="H41" s="160">
        <v>4000000</v>
      </c>
      <c r="I41" s="167" t="s">
        <v>556</v>
      </c>
      <c r="J41" s="204">
        <v>2</v>
      </c>
      <c r="K41" s="161" t="s">
        <v>802</v>
      </c>
      <c r="L41" s="207">
        <v>2000000</v>
      </c>
      <c r="M41" s="207">
        <v>2000000</v>
      </c>
    </row>
    <row r="42" spans="1:13" ht="56.25">
      <c r="A42" s="203">
        <f t="shared" si="1"/>
        <v>35</v>
      </c>
      <c r="B42" s="201" t="s">
        <v>896</v>
      </c>
      <c r="C42" s="201" t="s">
        <v>797</v>
      </c>
      <c r="D42" s="201" t="s">
        <v>894</v>
      </c>
      <c r="E42" s="160">
        <v>12000000</v>
      </c>
      <c r="F42" s="201" t="s">
        <v>897</v>
      </c>
      <c r="G42" s="166" t="s">
        <v>898</v>
      </c>
      <c r="H42" s="160">
        <v>12000000</v>
      </c>
      <c r="I42" s="167" t="s">
        <v>899</v>
      </c>
      <c r="J42" s="204">
        <v>4000</v>
      </c>
      <c r="K42" s="161" t="s">
        <v>812</v>
      </c>
      <c r="L42" s="207">
        <v>3000</v>
      </c>
      <c r="M42" s="207">
        <v>3000</v>
      </c>
    </row>
    <row r="43" spans="1:13" ht="45">
      <c r="A43" s="203">
        <f t="shared" si="1"/>
        <v>36</v>
      </c>
      <c r="B43" s="201" t="s">
        <v>900</v>
      </c>
      <c r="C43" s="201" t="s">
        <v>797</v>
      </c>
      <c r="D43" s="201" t="s">
        <v>894</v>
      </c>
      <c r="E43" s="160">
        <v>3600000</v>
      </c>
      <c r="F43" s="201" t="s">
        <v>901</v>
      </c>
      <c r="G43" s="166" t="s">
        <v>902</v>
      </c>
      <c r="H43" s="160">
        <v>3600000</v>
      </c>
      <c r="I43" s="167" t="s">
        <v>558</v>
      </c>
      <c r="J43" s="204">
        <v>1</v>
      </c>
      <c r="K43" s="161" t="s">
        <v>802</v>
      </c>
      <c r="L43" s="207">
        <v>3600000</v>
      </c>
      <c r="M43" s="207">
        <v>3600000</v>
      </c>
    </row>
    <row r="44" spans="1:13" ht="22.5">
      <c r="A44" s="203">
        <f t="shared" si="1"/>
        <v>37</v>
      </c>
      <c r="B44" s="201" t="s">
        <v>903</v>
      </c>
      <c r="C44" s="201" t="s">
        <v>797</v>
      </c>
      <c r="D44" s="201" t="s">
        <v>904</v>
      </c>
      <c r="E44" s="160">
        <v>550000</v>
      </c>
      <c r="F44" s="201" t="s">
        <v>905</v>
      </c>
      <c r="G44" s="166" t="s">
        <v>906</v>
      </c>
      <c r="H44" s="160">
        <v>550000</v>
      </c>
      <c r="I44" s="167" t="s">
        <v>561</v>
      </c>
      <c r="J44" s="204">
        <v>2</v>
      </c>
      <c r="K44" s="161" t="s">
        <v>802</v>
      </c>
      <c r="L44" s="207">
        <v>275000</v>
      </c>
      <c r="M44" s="207">
        <v>275000</v>
      </c>
    </row>
    <row r="45" spans="1:13" ht="22.5">
      <c r="A45" s="203">
        <f t="shared" si="1"/>
        <v>38</v>
      </c>
      <c r="B45" s="201" t="s">
        <v>907</v>
      </c>
      <c r="C45" s="201" t="s">
        <v>797</v>
      </c>
      <c r="D45" s="201" t="s">
        <v>904</v>
      </c>
      <c r="E45" s="160">
        <v>1150000</v>
      </c>
      <c r="F45" s="201" t="s">
        <v>905</v>
      </c>
      <c r="G45" s="166" t="s">
        <v>906</v>
      </c>
      <c r="H45" s="160">
        <v>1150000</v>
      </c>
      <c r="I45" s="167" t="s">
        <v>561</v>
      </c>
      <c r="J45" s="204">
        <v>1</v>
      </c>
      <c r="K45" s="161" t="s">
        <v>802</v>
      </c>
      <c r="L45" s="207">
        <v>1150000</v>
      </c>
      <c r="M45" s="207">
        <v>1150000</v>
      </c>
    </row>
    <row r="46" spans="1:13" ht="22.5">
      <c r="A46" s="203">
        <f t="shared" si="1"/>
        <v>39</v>
      </c>
      <c r="B46" s="201" t="s">
        <v>908</v>
      </c>
      <c r="C46" s="201" t="s">
        <v>797</v>
      </c>
      <c r="D46" s="201" t="s">
        <v>904</v>
      </c>
      <c r="E46" s="160">
        <v>1920000</v>
      </c>
      <c r="F46" s="201" t="s">
        <v>905</v>
      </c>
      <c r="G46" s="166" t="s">
        <v>906</v>
      </c>
      <c r="H46" s="160">
        <v>1920000</v>
      </c>
      <c r="I46" s="167" t="s">
        <v>561</v>
      </c>
      <c r="J46" s="204">
        <v>8</v>
      </c>
      <c r="K46" s="161" t="s">
        <v>802</v>
      </c>
      <c r="L46" s="207">
        <v>240000</v>
      </c>
      <c r="M46" s="207">
        <v>240000</v>
      </c>
    </row>
    <row r="47" spans="1:13" ht="22.5">
      <c r="A47" s="203">
        <f t="shared" si="1"/>
        <v>40</v>
      </c>
      <c r="B47" s="201" t="s">
        <v>909</v>
      </c>
      <c r="C47" s="201" t="s">
        <v>797</v>
      </c>
      <c r="D47" s="201" t="s">
        <v>904</v>
      </c>
      <c r="E47" s="160">
        <v>930000</v>
      </c>
      <c r="F47" s="201" t="s">
        <v>905</v>
      </c>
      <c r="G47" s="166" t="s">
        <v>906</v>
      </c>
      <c r="H47" s="160">
        <v>930000</v>
      </c>
      <c r="I47" s="167" t="s">
        <v>561</v>
      </c>
      <c r="J47" s="204">
        <v>3</v>
      </c>
      <c r="K47" s="161" t="s">
        <v>802</v>
      </c>
      <c r="L47" s="207">
        <v>310000</v>
      </c>
      <c r="M47" s="207">
        <v>310000</v>
      </c>
    </row>
    <row r="48" spans="1:13">
      <c r="A48" s="203">
        <f t="shared" si="1"/>
        <v>41</v>
      </c>
      <c r="B48" s="201" t="s">
        <v>910</v>
      </c>
      <c r="C48" s="201" t="s">
        <v>797</v>
      </c>
      <c r="D48" s="201" t="s">
        <v>911</v>
      </c>
      <c r="E48" s="160">
        <v>8500000</v>
      </c>
      <c r="F48" s="201" t="s">
        <v>912</v>
      </c>
      <c r="G48" s="166" t="s">
        <v>913</v>
      </c>
      <c r="H48" s="160">
        <v>7000000</v>
      </c>
      <c r="I48" s="167" t="s">
        <v>914</v>
      </c>
      <c r="J48" s="204">
        <v>1</v>
      </c>
      <c r="K48" s="161" t="s">
        <v>802</v>
      </c>
      <c r="L48" s="207">
        <v>8500000</v>
      </c>
      <c r="M48" s="207">
        <v>7000000</v>
      </c>
    </row>
    <row r="49" spans="1:13">
      <c r="A49" s="203">
        <f t="shared" si="1"/>
        <v>42</v>
      </c>
      <c r="B49" s="201" t="s">
        <v>2506</v>
      </c>
      <c r="C49" s="201" t="s">
        <v>797</v>
      </c>
      <c r="D49" s="201" t="s">
        <v>911</v>
      </c>
      <c r="E49" s="160">
        <v>1300000</v>
      </c>
      <c r="F49" s="201" t="s">
        <v>917</v>
      </c>
      <c r="G49" s="166" t="s">
        <v>918</v>
      </c>
      <c r="H49" s="160">
        <v>1186000</v>
      </c>
      <c r="I49" s="167" t="s">
        <v>2251</v>
      </c>
      <c r="J49" s="204">
        <v>1</v>
      </c>
      <c r="K49" s="161" t="s">
        <v>802</v>
      </c>
      <c r="L49" s="207">
        <v>1300000</v>
      </c>
      <c r="M49" s="207">
        <v>1186000</v>
      </c>
    </row>
    <row r="50" spans="1:13" ht="33.75">
      <c r="A50" s="203">
        <f t="shared" si="1"/>
        <v>43</v>
      </c>
      <c r="B50" s="201" t="s">
        <v>915</v>
      </c>
      <c r="C50" s="201" t="s">
        <v>797</v>
      </c>
      <c r="D50" s="201" t="s">
        <v>911</v>
      </c>
      <c r="E50" s="160">
        <v>2100000</v>
      </c>
      <c r="F50" s="201" t="s">
        <v>912</v>
      </c>
      <c r="G50" s="166" t="s">
        <v>913</v>
      </c>
      <c r="H50" s="160">
        <v>1400000</v>
      </c>
      <c r="I50" s="167" t="s">
        <v>553</v>
      </c>
      <c r="J50" s="204">
        <v>1</v>
      </c>
      <c r="K50" s="161" t="s">
        <v>802</v>
      </c>
      <c r="L50" s="207">
        <v>2100000</v>
      </c>
      <c r="M50" s="207">
        <v>1400000</v>
      </c>
    </row>
    <row r="51" spans="1:13" ht="22.5">
      <c r="A51" s="203">
        <f t="shared" si="1"/>
        <v>44</v>
      </c>
      <c r="B51" s="201" t="s">
        <v>916</v>
      </c>
      <c r="C51" s="201" t="s">
        <v>797</v>
      </c>
      <c r="D51" s="201" t="s">
        <v>911</v>
      </c>
      <c r="E51" s="160">
        <v>7600000</v>
      </c>
      <c r="F51" s="201" t="s">
        <v>917</v>
      </c>
      <c r="G51" s="166" t="s">
        <v>918</v>
      </c>
      <c r="H51" s="160">
        <v>5972000</v>
      </c>
      <c r="I51" s="167" t="s">
        <v>919</v>
      </c>
      <c r="J51" s="204">
        <v>2</v>
      </c>
      <c r="K51" s="161" t="s">
        <v>802</v>
      </c>
      <c r="L51" s="207">
        <v>3800000</v>
      </c>
      <c r="M51" s="207">
        <v>2986000</v>
      </c>
    </row>
    <row r="52" spans="1:13">
      <c r="A52" s="203">
        <f t="shared" si="1"/>
        <v>45</v>
      </c>
      <c r="B52" s="201" t="s">
        <v>920</v>
      </c>
      <c r="C52" s="201" t="s">
        <v>797</v>
      </c>
      <c r="D52" s="201" t="s">
        <v>921</v>
      </c>
      <c r="E52" s="160">
        <v>2986520</v>
      </c>
      <c r="F52" s="201" t="s">
        <v>922</v>
      </c>
      <c r="G52" s="166" t="s">
        <v>923</v>
      </c>
      <c r="H52" s="160">
        <v>1495000</v>
      </c>
      <c r="I52" s="167" t="s">
        <v>924</v>
      </c>
      <c r="J52" s="204">
        <v>1</v>
      </c>
      <c r="K52" s="161" t="s">
        <v>802</v>
      </c>
      <c r="L52" s="207">
        <v>2986520</v>
      </c>
      <c r="M52" s="207">
        <v>1495000</v>
      </c>
    </row>
    <row r="53" spans="1:13">
      <c r="A53" s="203">
        <f t="shared" si="1"/>
        <v>46</v>
      </c>
      <c r="B53" s="201" t="s">
        <v>925</v>
      </c>
      <c r="C53" s="201" t="s">
        <v>797</v>
      </c>
      <c r="D53" s="201" t="s">
        <v>921</v>
      </c>
      <c r="E53" s="160">
        <v>2865220</v>
      </c>
      <c r="F53" s="201" t="s">
        <v>922</v>
      </c>
      <c r="G53" s="166" t="s">
        <v>923</v>
      </c>
      <c r="H53" s="160">
        <v>1150000</v>
      </c>
      <c r="I53" s="167" t="s">
        <v>924</v>
      </c>
      <c r="J53" s="204">
        <v>1</v>
      </c>
      <c r="K53" s="161" t="s">
        <v>802</v>
      </c>
      <c r="L53" s="207">
        <v>2865220</v>
      </c>
      <c r="M53" s="207">
        <v>1150000</v>
      </c>
    </row>
    <row r="54" spans="1:13" ht="45">
      <c r="A54" s="203">
        <f t="shared" si="1"/>
        <v>47</v>
      </c>
      <c r="B54" s="201" t="s">
        <v>926</v>
      </c>
      <c r="C54" s="201" t="s">
        <v>797</v>
      </c>
      <c r="D54" s="201" t="s">
        <v>921</v>
      </c>
      <c r="E54" s="160">
        <v>26900000</v>
      </c>
      <c r="F54" s="201" t="s">
        <v>927</v>
      </c>
      <c r="G54" s="166" t="s">
        <v>928</v>
      </c>
      <c r="H54" s="160">
        <v>26850000</v>
      </c>
      <c r="I54" s="167" t="s">
        <v>929</v>
      </c>
      <c r="J54" s="204">
        <v>1</v>
      </c>
      <c r="K54" s="161" t="s">
        <v>802</v>
      </c>
      <c r="L54" s="207">
        <v>26900000</v>
      </c>
      <c r="M54" s="207">
        <v>26850000</v>
      </c>
    </row>
    <row r="55" spans="1:13" ht="22.5">
      <c r="A55" s="203">
        <f t="shared" si="1"/>
        <v>48</v>
      </c>
      <c r="B55" s="201" t="s">
        <v>930</v>
      </c>
      <c r="C55" s="201" t="s">
        <v>797</v>
      </c>
      <c r="D55" s="201" t="s">
        <v>921</v>
      </c>
      <c r="E55" s="160">
        <v>26800000</v>
      </c>
      <c r="F55" s="201" t="s">
        <v>931</v>
      </c>
      <c r="G55" s="166" t="s">
        <v>932</v>
      </c>
      <c r="H55" s="160">
        <v>26700000</v>
      </c>
      <c r="I55" s="167" t="s">
        <v>371</v>
      </c>
      <c r="J55" s="204">
        <v>1</v>
      </c>
      <c r="K55" s="161" t="s">
        <v>802</v>
      </c>
      <c r="L55" s="207">
        <v>26800000</v>
      </c>
      <c r="M55" s="207">
        <v>26700000</v>
      </c>
    </row>
    <row r="56" spans="1:13" ht="22.5">
      <c r="A56" s="203">
        <f t="shared" si="1"/>
        <v>49</v>
      </c>
      <c r="B56" s="201" t="s">
        <v>933</v>
      </c>
      <c r="C56" s="201" t="s">
        <v>797</v>
      </c>
      <c r="D56" s="201" t="s">
        <v>921</v>
      </c>
      <c r="E56" s="160">
        <v>26990000</v>
      </c>
      <c r="F56" s="201" t="s">
        <v>931</v>
      </c>
      <c r="G56" s="166" t="s">
        <v>932</v>
      </c>
      <c r="H56" s="160">
        <v>26900000</v>
      </c>
      <c r="I56" s="167" t="s">
        <v>371</v>
      </c>
      <c r="J56" s="204">
        <v>1</v>
      </c>
      <c r="K56" s="161" t="s">
        <v>802</v>
      </c>
      <c r="L56" s="207">
        <v>26990000</v>
      </c>
      <c r="M56" s="207">
        <v>26900000</v>
      </c>
    </row>
    <row r="57" spans="1:13">
      <c r="A57" s="335"/>
      <c r="B57" s="335"/>
      <c r="C57" s="335"/>
      <c r="D57" s="335"/>
      <c r="E57" s="337"/>
      <c r="F57" s="335"/>
      <c r="G57" s="336"/>
      <c r="H57" s="337"/>
      <c r="I57" s="167" t="s">
        <v>1032</v>
      </c>
      <c r="J57" s="204">
        <v>38</v>
      </c>
      <c r="K57" s="161" t="s">
        <v>802</v>
      </c>
      <c r="L57" s="207">
        <v>4800</v>
      </c>
      <c r="M57" s="207">
        <v>4704</v>
      </c>
    </row>
    <row r="58" spans="1:13">
      <c r="A58" s="335"/>
      <c r="B58" s="335"/>
      <c r="C58" s="335"/>
      <c r="D58" s="335"/>
      <c r="E58" s="337"/>
      <c r="F58" s="335"/>
      <c r="G58" s="336"/>
      <c r="H58" s="337"/>
      <c r="I58" s="167" t="s">
        <v>2507</v>
      </c>
      <c r="J58" s="204">
        <v>69</v>
      </c>
      <c r="K58" s="161" t="s">
        <v>802</v>
      </c>
      <c r="L58" s="207">
        <v>6130</v>
      </c>
      <c r="M58" s="207">
        <v>6007.4</v>
      </c>
    </row>
    <row r="59" spans="1:13">
      <c r="A59" s="335"/>
      <c r="B59" s="335"/>
      <c r="C59" s="335"/>
      <c r="D59" s="335"/>
      <c r="E59" s="337"/>
      <c r="F59" s="335"/>
      <c r="G59" s="336"/>
      <c r="H59" s="337"/>
      <c r="I59" s="167" t="s">
        <v>999</v>
      </c>
      <c r="J59" s="204">
        <v>12</v>
      </c>
      <c r="K59" s="161" t="s">
        <v>802</v>
      </c>
      <c r="L59" s="207">
        <v>2040</v>
      </c>
      <c r="M59" s="207">
        <v>1999.2</v>
      </c>
    </row>
    <row r="60" spans="1:13">
      <c r="A60" s="335"/>
      <c r="B60" s="335"/>
      <c r="C60" s="335"/>
      <c r="D60" s="335"/>
      <c r="E60" s="337"/>
      <c r="F60" s="335"/>
      <c r="G60" s="336"/>
      <c r="H60" s="337"/>
      <c r="I60" s="167" t="s">
        <v>987</v>
      </c>
      <c r="J60" s="204">
        <v>43</v>
      </c>
      <c r="K60" s="161" t="s">
        <v>802</v>
      </c>
      <c r="L60" s="207">
        <v>6200</v>
      </c>
      <c r="M60" s="207">
        <v>6076</v>
      </c>
    </row>
    <row r="61" spans="1:13">
      <c r="A61" s="335"/>
      <c r="B61" s="335"/>
      <c r="C61" s="335"/>
      <c r="D61" s="335"/>
      <c r="E61" s="337"/>
      <c r="F61" s="335"/>
      <c r="G61" s="336"/>
      <c r="H61" s="337"/>
      <c r="I61" s="167" t="s">
        <v>831</v>
      </c>
      <c r="J61" s="204">
        <v>25</v>
      </c>
      <c r="K61" s="161" t="s">
        <v>802</v>
      </c>
      <c r="L61" s="207">
        <v>5100</v>
      </c>
      <c r="M61" s="207">
        <v>4998</v>
      </c>
    </row>
    <row r="62" spans="1:13">
      <c r="A62" s="335"/>
      <c r="B62" s="335"/>
      <c r="C62" s="335"/>
      <c r="D62" s="335"/>
      <c r="E62" s="337"/>
      <c r="F62" s="335"/>
      <c r="G62" s="336"/>
      <c r="H62" s="337"/>
      <c r="I62" s="167" t="s">
        <v>568</v>
      </c>
      <c r="J62" s="204">
        <v>65</v>
      </c>
      <c r="K62" s="161" t="s">
        <v>802</v>
      </c>
      <c r="L62" s="207">
        <v>1640</v>
      </c>
      <c r="M62" s="207">
        <v>1607.2</v>
      </c>
    </row>
    <row r="63" spans="1:13">
      <c r="A63" s="335"/>
      <c r="B63" s="335"/>
      <c r="C63" s="335"/>
      <c r="D63" s="335"/>
      <c r="E63" s="337"/>
      <c r="F63" s="335"/>
      <c r="G63" s="336"/>
      <c r="H63" s="337"/>
      <c r="I63" s="167" t="s">
        <v>999</v>
      </c>
      <c r="J63" s="204">
        <v>10</v>
      </c>
      <c r="K63" s="161" t="s">
        <v>802</v>
      </c>
      <c r="L63" s="207">
        <v>12000</v>
      </c>
      <c r="M63" s="207">
        <v>11760</v>
      </c>
    </row>
    <row r="64" spans="1:13" ht="22.5">
      <c r="A64" s="335"/>
      <c r="B64" s="335"/>
      <c r="C64" s="335"/>
      <c r="D64" s="335"/>
      <c r="E64" s="337"/>
      <c r="F64" s="335"/>
      <c r="G64" s="336"/>
      <c r="H64" s="337"/>
      <c r="I64" s="167" t="s">
        <v>985</v>
      </c>
      <c r="J64" s="204">
        <v>3</v>
      </c>
      <c r="K64" s="161" t="s">
        <v>802</v>
      </c>
      <c r="L64" s="207">
        <v>7200</v>
      </c>
      <c r="M64" s="207">
        <v>7056</v>
      </c>
    </row>
    <row r="65" spans="1:13">
      <c r="A65" s="335"/>
      <c r="B65" s="335"/>
      <c r="C65" s="335"/>
      <c r="D65" s="335"/>
      <c r="E65" s="337"/>
      <c r="F65" s="335"/>
      <c r="G65" s="336"/>
      <c r="H65" s="337"/>
      <c r="I65" s="167" t="s">
        <v>2508</v>
      </c>
      <c r="J65" s="204">
        <v>46</v>
      </c>
      <c r="K65" s="161" t="s">
        <v>802</v>
      </c>
      <c r="L65" s="207">
        <v>1540</v>
      </c>
      <c r="M65" s="207">
        <v>1509.2</v>
      </c>
    </row>
    <row r="66" spans="1:13">
      <c r="A66" s="335"/>
      <c r="B66" s="335"/>
      <c r="C66" s="335"/>
      <c r="D66" s="335"/>
      <c r="E66" s="337"/>
      <c r="F66" s="335"/>
      <c r="G66" s="336"/>
      <c r="H66" s="337"/>
      <c r="I66" s="167" t="s">
        <v>989</v>
      </c>
      <c r="J66" s="204">
        <v>36</v>
      </c>
      <c r="K66" s="161" t="s">
        <v>802</v>
      </c>
      <c r="L66" s="207">
        <v>9200</v>
      </c>
      <c r="M66" s="207">
        <v>9016</v>
      </c>
    </row>
    <row r="67" spans="1:13">
      <c r="A67" s="335"/>
      <c r="B67" s="335"/>
      <c r="C67" s="335"/>
      <c r="D67" s="335"/>
      <c r="E67" s="337"/>
      <c r="F67" s="335"/>
      <c r="G67" s="336"/>
      <c r="H67" s="337"/>
      <c r="I67" s="167" t="s">
        <v>965</v>
      </c>
      <c r="J67" s="204">
        <v>65</v>
      </c>
      <c r="K67" s="161" t="s">
        <v>802</v>
      </c>
      <c r="L67" s="207">
        <v>5100</v>
      </c>
      <c r="M67" s="207">
        <v>4998</v>
      </c>
    </row>
    <row r="68" spans="1:13">
      <c r="A68" s="335"/>
      <c r="B68" s="335"/>
      <c r="C68" s="335"/>
      <c r="D68" s="335"/>
      <c r="E68" s="337"/>
      <c r="F68" s="335"/>
      <c r="G68" s="336"/>
      <c r="H68" s="337"/>
      <c r="I68" s="167" t="s">
        <v>2509</v>
      </c>
      <c r="J68" s="204">
        <v>39</v>
      </c>
      <c r="K68" s="161" t="s">
        <v>975</v>
      </c>
      <c r="L68" s="207">
        <v>2555</v>
      </c>
      <c r="M68" s="207">
        <v>2503.9</v>
      </c>
    </row>
    <row r="69" spans="1:13">
      <c r="A69" s="335"/>
      <c r="B69" s="335"/>
      <c r="C69" s="335"/>
      <c r="D69" s="335"/>
      <c r="E69" s="337"/>
      <c r="F69" s="335"/>
      <c r="G69" s="336"/>
      <c r="H69" s="337"/>
      <c r="I69" s="167" t="s">
        <v>1032</v>
      </c>
      <c r="J69" s="204">
        <v>4</v>
      </c>
      <c r="K69" s="161" t="s">
        <v>802</v>
      </c>
      <c r="L69" s="207">
        <v>4800</v>
      </c>
      <c r="M69" s="207">
        <v>4704</v>
      </c>
    </row>
    <row r="70" spans="1:13">
      <c r="A70" s="335"/>
      <c r="B70" s="335"/>
      <c r="C70" s="335"/>
      <c r="D70" s="335"/>
      <c r="E70" s="337"/>
      <c r="F70" s="335"/>
      <c r="G70" s="336"/>
      <c r="H70" s="337"/>
      <c r="I70" s="167" t="s">
        <v>2510</v>
      </c>
      <c r="J70" s="204">
        <v>26</v>
      </c>
      <c r="K70" s="161" t="s">
        <v>802</v>
      </c>
      <c r="L70" s="207">
        <v>1000</v>
      </c>
      <c r="M70" s="207">
        <v>980</v>
      </c>
    </row>
    <row r="71" spans="1:13">
      <c r="A71" s="335"/>
      <c r="B71" s="335"/>
      <c r="C71" s="335"/>
      <c r="D71" s="335"/>
      <c r="E71" s="337"/>
      <c r="F71" s="335"/>
      <c r="G71" s="336"/>
      <c r="H71" s="337"/>
      <c r="I71" s="167" t="s">
        <v>2511</v>
      </c>
      <c r="J71" s="204">
        <v>17</v>
      </c>
      <c r="K71" s="161" t="s">
        <v>975</v>
      </c>
      <c r="L71" s="207">
        <v>1530</v>
      </c>
      <c r="M71" s="207">
        <v>1499.4</v>
      </c>
    </row>
    <row r="72" spans="1:13">
      <c r="A72" s="335"/>
      <c r="B72" s="335"/>
      <c r="C72" s="335"/>
      <c r="D72" s="335"/>
      <c r="E72" s="337"/>
      <c r="F72" s="335"/>
      <c r="G72" s="336"/>
      <c r="H72" s="337"/>
      <c r="I72" s="167" t="s">
        <v>1015</v>
      </c>
      <c r="J72" s="204">
        <v>4</v>
      </c>
      <c r="K72" s="161" t="s">
        <v>802</v>
      </c>
      <c r="L72" s="207">
        <v>20500</v>
      </c>
      <c r="M72" s="207">
        <v>20090</v>
      </c>
    </row>
    <row r="73" spans="1:13">
      <c r="A73" s="335"/>
      <c r="B73" s="335"/>
      <c r="C73" s="335"/>
      <c r="D73" s="335"/>
      <c r="E73" s="337"/>
      <c r="F73" s="335"/>
      <c r="G73" s="336"/>
      <c r="H73" s="337"/>
      <c r="I73" s="167" t="s">
        <v>1015</v>
      </c>
      <c r="J73" s="204">
        <v>18</v>
      </c>
      <c r="K73" s="161" t="s">
        <v>802</v>
      </c>
      <c r="L73" s="207">
        <v>7143</v>
      </c>
      <c r="M73" s="207">
        <v>7000.14</v>
      </c>
    </row>
    <row r="74" spans="1:13">
      <c r="A74" s="335"/>
      <c r="B74" s="335"/>
      <c r="C74" s="335"/>
      <c r="D74" s="335"/>
      <c r="E74" s="337"/>
      <c r="F74" s="335"/>
      <c r="G74" s="336"/>
      <c r="H74" s="337"/>
      <c r="I74" s="167" t="s">
        <v>2512</v>
      </c>
      <c r="J74" s="204">
        <v>40</v>
      </c>
      <c r="K74" s="161" t="s">
        <v>802</v>
      </c>
      <c r="L74" s="207">
        <v>890</v>
      </c>
      <c r="M74" s="207">
        <v>872.2</v>
      </c>
    </row>
    <row r="75" spans="1:13">
      <c r="A75" s="335"/>
      <c r="B75" s="335"/>
      <c r="C75" s="335"/>
      <c r="D75" s="335"/>
      <c r="E75" s="337"/>
      <c r="F75" s="335"/>
      <c r="G75" s="336"/>
      <c r="H75" s="337"/>
      <c r="I75" s="167" t="s">
        <v>2513</v>
      </c>
      <c r="J75" s="204">
        <v>2</v>
      </c>
      <c r="K75" s="161" t="s">
        <v>975</v>
      </c>
      <c r="L75" s="207">
        <v>61200</v>
      </c>
      <c r="M75" s="207">
        <v>59976</v>
      </c>
    </row>
    <row r="76" spans="1:13">
      <c r="A76" s="335"/>
      <c r="B76" s="335"/>
      <c r="C76" s="335"/>
      <c r="D76" s="335"/>
      <c r="E76" s="337"/>
      <c r="F76" s="335"/>
      <c r="G76" s="336"/>
      <c r="H76" s="337"/>
      <c r="I76" s="167" t="s">
        <v>2514</v>
      </c>
      <c r="J76" s="204">
        <v>2</v>
      </c>
      <c r="K76" s="161" t="s">
        <v>975</v>
      </c>
      <c r="L76" s="207">
        <v>49000</v>
      </c>
      <c r="M76" s="207">
        <v>48020</v>
      </c>
    </row>
    <row r="77" spans="1:13" ht="22.5">
      <c r="A77" s="335"/>
      <c r="B77" s="335"/>
      <c r="C77" s="335"/>
      <c r="D77" s="335"/>
      <c r="E77" s="337"/>
      <c r="F77" s="335"/>
      <c r="G77" s="336"/>
      <c r="H77" s="337"/>
      <c r="I77" s="167" t="s">
        <v>974</v>
      </c>
      <c r="J77" s="204">
        <v>2</v>
      </c>
      <c r="K77" s="161" t="s">
        <v>975</v>
      </c>
      <c r="L77" s="207">
        <v>61200</v>
      </c>
      <c r="M77" s="207">
        <v>59976</v>
      </c>
    </row>
    <row r="78" spans="1:13">
      <c r="A78" s="335"/>
      <c r="B78" s="335"/>
      <c r="C78" s="335"/>
      <c r="D78" s="335"/>
      <c r="E78" s="337"/>
      <c r="F78" s="335"/>
      <c r="G78" s="336"/>
      <c r="H78" s="337"/>
      <c r="I78" s="167" t="s">
        <v>1021</v>
      </c>
      <c r="J78" s="204">
        <v>136</v>
      </c>
      <c r="K78" s="161" t="s">
        <v>802</v>
      </c>
      <c r="L78" s="207">
        <v>9180</v>
      </c>
      <c r="M78" s="207">
        <v>8996.4</v>
      </c>
    </row>
    <row r="79" spans="1:13">
      <c r="A79" s="335"/>
      <c r="B79" s="335"/>
      <c r="C79" s="335"/>
      <c r="D79" s="335"/>
      <c r="E79" s="337"/>
      <c r="F79" s="335"/>
      <c r="G79" s="336"/>
      <c r="H79" s="337"/>
      <c r="I79" s="167" t="s">
        <v>1034</v>
      </c>
      <c r="J79" s="204">
        <v>6</v>
      </c>
      <c r="K79" s="161" t="s">
        <v>975</v>
      </c>
      <c r="L79" s="207">
        <v>76500</v>
      </c>
      <c r="M79" s="207">
        <v>74970</v>
      </c>
    </row>
    <row r="80" spans="1:13">
      <c r="A80" s="335"/>
      <c r="B80" s="335"/>
      <c r="C80" s="335"/>
      <c r="D80" s="335"/>
      <c r="E80" s="337"/>
      <c r="F80" s="335"/>
      <c r="G80" s="336"/>
      <c r="H80" s="337"/>
      <c r="I80" s="167" t="s">
        <v>967</v>
      </c>
      <c r="J80" s="204">
        <v>182</v>
      </c>
      <c r="K80" s="161" t="s">
        <v>802</v>
      </c>
      <c r="L80" s="207">
        <v>1530</v>
      </c>
      <c r="M80" s="207">
        <v>1499.4</v>
      </c>
    </row>
    <row r="81" spans="1:13">
      <c r="A81" s="335"/>
      <c r="B81" s="335"/>
      <c r="C81" s="335"/>
      <c r="D81" s="335"/>
      <c r="E81" s="337"/>
      <c r="F81" s="335"/>
      <c r="G81" s="336"/>
      <c r="H81" s="337"/>
      <c r="I81" s="167" t="s">
        <v>2512</v>
      </c>
      <c r="J81" s="204">
        <v>40</v>
      </c>
      <c r="K81" s="161" t="s">
        <v>802</v>
      </c>
      <c r="L81" s="207">
        <v>12800</v>
      </c>
      <c r="M81" s="207">
        <v>12544</v>
      </c>
    </row>
    <row r="82" spans="1:13">
      <c r="A82" s="335"/>
      <c r="B82" s="335"/>
      <c r="C82" s="335"/>
      <c r="D82" s="335"/>
      <c r="E82" s="337"/>
      <c r="F82" s="335"/>
      <c r="G82" s="336"/>
      <c r="H82" s="337"/>
      <c r="I82" s="167" t="s">
        <v>981</v>
      </c>
      <c r="J82" s="204">
        <v>1175</v>
      </c>
      <c r="K82" s="161" t="s">
        <v>802</v>
      </c>
      <c r="L82" s="207">
        <v>330</v>
      </c>
      <c r="M82" s="207">
        <v>323.39999999999998</v>
      </c>
    </row>
    <row r="83" spans="1:13">
      <c r="A83" s="335"/>
      <c r="B83" s="335"/>
      <c r="C83" s="335"/>
      <c r="D83" s="335"/>
      <c r="E83" s="337"/>
      <c r="F83" s="335"/>
      <c r="G83" s="336"/>
      <c r="H83" s="337"/>
      <c r="I83" s="167" t="s">
        <v>1073</v>
      </c>
      <c r="J83" s="204">
        <v>258</v>
      </c>
      <c r="K83" s="161" t="s">
        <v>975</v>
      </c>
      <c r="L83" s="207">
        <v>34600</v>
      </c>
      <c r="M83" s="207">
        <v>33908</v>
      </c>
    </row>
    <row r="84" spans="1:13">
      <c r="A84" s="335"/>
      <c r="B84" s="335"/>
      <c r="C84" s="335"/>
      <c r="D84" s="335"/>
      <c r="E84" s="337"/>
      <c r="F84" s="335"/>
      <c r="G84" s="336"/>
      <c r="H84" s="337"/>
      <c r="I84" s="167" t="s">
        <v>983</v>
      </c>
      <c r="J84" s="204">
        <v>21</v>
      </c>
      <c r="K84" s="161" t="s">
        <v>802</v>
      </c>
      <c r="L84" s="207">
        <v>3065</v>
      </c>
      <c r="M84" s="207">
        <v>3003.7</v>
      </c>
    </row>
    <row r="85" spans="1:13">
      <c r="A85" s="335"/>
      <c r="B85" s="335"/>
      <c r="C85" s="335"/>
      <c r="D85" s="335"/>
      <c r="E85" s="337"/>
      <c r="F85" s="335"/>
      <c r="G85" s="336"/>
      <c r="H85" s="337"/>
      <c r="I85" s="167" t="s">
        <v>1024</v>
      </c>
      <c r="J85" s="204">
        <v>47</v>
      </c>
      <c r="K85" s="161" t="s">
        <v>975</v>
      </c>
      <c r="L85" s="207">
        <v>1530</v>
      </c>
      <c r="M85" s="207">
        <v>1499.4</v>
      </c>
    </row>
    <row r="86" spans="1:13">
      <c r="A86" s="335"/>
      <c r="B86" s="335"/>
      <c r="C86" s="335"/>
      <c r="D86" s="335"/>
      <c r="E86" s="337"/>
      <c r="F86" s="335"/>
      <c r="G86" s="336"/>
      <c r="H86" s="337"/>
      <c r="I86" s="167" t="s">
        <v>2515</v>
      </c>
      <c r="J86" s="204">
        <v>29</v>
      </c>
      <c r="K86" s="161" t="s">
        <v>802</v>
      </c>
      <c r="L86" s="207">
        <v>8000</v>
      </c>
      <c r="M86" s="207">
        <v>7840</v>
      </c>
    </row>
    <row r="87" spans="1:13" ht="22.5">
      <c r="A87" s="344"/>
      <c r="B87" s="344"/>
      <c r="C87" s="344"/>
      <c r="D87" s="344"/>
      <c r="E87" s="337">
        <v>16713500</v>
      </c>
      <c r="F87" s="344"/>
      <c r="G87" s="344"/>
      <c r="H87" s="337">
        <v>16379230</v>
      </c>
      <c r="I87" s="167" t="s">
        <v>1076</v>
      </c>
      <c r="J87" s="204">
        <v>62</v>
      </c>
      <c r="K87" s="161" t="s">
        <v>802</v>
      </c>
      <c r="L87" s="207">
        <v>1635</v>
      </c>
      <c r="M87" s="207">
        <v>1602.3</v>
      </c>
    </row>
    <row r="88" spans="1:13">
      <c r="A88" s="344"/>
      <c r="B88" s="344"/>
      <c r="C88" s="344"/>
      <c r="D88" s="344"/>
      <c r="E88" s="337"/>
      <c r="F88" s="344"/>
      <c r="G88" s="344"/>
      <c r="H88" s="337"/>
      <c r="I88" s="167" t="s">
        <v>568</v>
      </c>
      <c r="J88" s="204">
        <v>35</v>
      </c>
      <c r="K88" s="161" t="s">
        <v>802</v>
      </c>
      <c r="L88" s="207">
        <v>15800</v>
      </c>
      <c r="M88" s="207">
        <v>15484</v>
      </c>
    </row>
    <row r="89" spans="1:13">
      <c r="A89" s="344"/>
      <c r="B89" s="344"/>
      <c r="C89" s="344"/>
      <c r="D89" s="344"/>
      <c r="E89" s="337"/>
      <c r="F89" s="344"/>
      <c r="G89" s="344"/>
      <c r="H89" s="337"/>
      <c r="I89" s="167" t="s">
        <v>2510</v>
      </c>
      <c r="J89" s="204">
        <v>43</v>
      </c>
      <c r="K89" s="161" t="s">
        <v>802</v>
      </c>
      <c r="L89" s="207">
        <v>7140</v>
      </c>
      <c r="M89" s="207">
        <v>6997.2</v>
      </c>
    </row>
    <row r="90" spans="1:13">
      <c r="A90" s="344"/>
      <c r="B90" s="344"/>
      <c r="C90" s="344"/>
      <c r="D90" s="344"/>
      <c r="E90" s="337"/>
      <c r="F90" s="344"/>
      <c r="G90" s="344"/>
      <c r="H90" s="337"/>
      <c r="I90" s="167" t="s">
        <v>2516</v>
      </c>
      <c r="J90" s="204">
        <v>6</v>
      </c>
      <c r="K90" s="161" t="s">
        <v>802</v>
      </c>
      <c r="L90" s="207">
        <v>5100</v>
      </c>
      <c r="M90" s="207">
        <v>4998</v>
      </c>
    </row>
    <row r="91" spans="1:13">
      <c r="A91" s="344"/>
      <c r="B91" s="344"/>
      <c r="C91" s="344"/>
      <c r="D91" s="344"/>
      <c r="E91" s="337"/>
      <c r="F91" s="344"/>
      <c r="G91" s="344"/>
      <c r="H91" s="337"/>
      <c r="I91" s="167" t="s">
        <v>1021</v>
      </c>
      <c r="J91" s="204">
        <v>152</v>
      </c>
      <c r="K91" s="161" t="s">
        <v>802</v>
      </c>
      <c r="L91" s="207">
        <v>4100</v>
      </c>
      <c r="M91" s="207">
        <v>4018</v>
      </c>
    </row>
    <row r="92" spans="1:13">
      <c r="A92" s="344"/>
      <c r="B92" s="344"/>
      <c r="C92" s="344"/>
      <c r="D92" s="344"/>
      <c r="E92" s="337"/>
      <c r="F92" s="344"/>
      <c r="G92" s="344"/>
      <c r="H92" s="337"/>
      <c r="I92" s="167" t="s">
        <v>1015</v>
      </c>
      <c r="J92" s="204">
        <v>12</v>
      </c>
      <c r="K92" s="161" t="s">
        <v>802</v>
      </c>
      <c r="L92" s="207">
        <v>6122</v>
      </c>
      <c r="M92" s="207">
        <v>5999.56</v>
      </c>
    </row>
    <row r="93" spans="1:13">
      <c r="A93" s="203">
        <f>A56+1</f>
        <v>50</v>
      </c>
      <c r="B93" s="201" t="s">
        <v>934</v>
      </c>
      <c r="C93" s="201" t="s">
        <v>797</v>
      </c>
      <c r="D93" s="201" t="s">
        <v>935</v>
      </c>
      <c r="E93" s="160">
        <v>1400000</v>
      </c>
      <c r="F93" s="201" t="s">
        <v>860</v>
      </c>
      <c r="G93" s="166" t="s">
        <v>861</v>
      </c>
      <c r="H93" s="160">
        <v>1299999</v>
      </c>
      <c r="I93" s="167" t="s">
        <v>936</v>
      </c>
      <c r="J93" s="204">
        <v>1</v>
      </c>
      <c r="K93" s="161" t="s">
        <v>802</v>
      </c>
      <c r="L93" s="207">
        <v>1400000</v>
      </c>
      <c r="M93" s="207">
        <v>1299999</v>
      </c>
    </row>
    <row r="94" spans="1:13">
      <c r="A94" s="203">
        <f t="shared" ref="A94:A95" si="2">A93+1</f>
        <v>51</v>
      </c>
      <c r="B94" s="201" t="s">
        <v>937</v>
      </c>
      <c r="C94" s="201" t="s">
        <v>797</v>
      </c>
      <c r="D94" s="201" t="s">
        <v>935</v>
      </c>
      <c r="E94" s="160">
        <v>3105000</v>
      </c>
      <c r="F94" s="201" t="s">
        <v>938</v>
      </c>
      <c r="G94" s="166" t="s">
        <v>939</v>
      </c>
      <c r="H94" s="160">
        <v>3105000</v>
      </c>
      <c r="I94" s="167" t="s">
        <v>940</v>
      </c>
      <c r="J94" s="204">
        <v>2</v>
      </c>
      <c r="K94" s="161" t="s">
        <v>851</v>
      </c>
      <c r="L94" s="207">
        <v>1552500</v>
      </c>
      <c r="M94" s="207">
        <v>1552500</v>
      </c>
    </row>
    <row r="95" spans="1:13">
      <c r="A95" s="203">
        <f t="shared" si="2"/>
        <v>52</v>
      </c>
      <c r="B95" s="201" t="s">
        <v>941</v>
      </c>
      <c r="C95" s="201" t="s">
        <v>797</v>
      </c>
      <c r="D95" s="201" t="s">
        <v>942</v>
      </c>
      <c r="E95" s="160">
        <v>35052000</v>
      </c>
      <c r="F95" s="201" t="s">
        <v>943</v>
      </c>
      <c r="G95" s="166" t="s">
        <v>944</v>
      </c>
      <c r="H95" s="160">
        <v>35052000</v>
      </c>
      <c r="I95" s="167" t="s">
        <v>945</v>
      </c>
      <c r="J95" s="204">
        <v>80</v>
      </c>
      <c r="K95" s="161" t="s">
        <v>946</v>
      </c>
      <c r="L95" s="207">
        <v>438150</v>
      </c>
      <c r="M95" s="207">
        <v>438150</v>
      </c>
    </row>
    <row r="96" spans="1:13">
      <c r="A96" s="335"/>
      <c r="B96" s="335"/>
      <c r="C96" s="335"/>
      <c r="D96" s="335"/>
      <c r="E96" s="337"/>
      <c r="F96" s="335"/>
      <c r="G96" s="336"/>
      <c r="H96" s="337"/>
      <c r="I96" s="167" t="s">
        <v>1127</v>
      </c>
      <c r="J96" s="204">
        <v>30</v>
      </c>
      <c r="K96" s="161" t="s">
        <v>812</v>
      </c>
      <c r="L96" s="207">
        <v>1872340.81</v>
      </c>
      <c r="M96" s="207">
        <v>1834893.99</v>
      </c>
    </row>
    <row r="97" spans="1:13" ht="22.5">
      <c r="A97" s="335"/>
      <c r="B97" s="335"/>
      <c r="C97" s="335"/>
      <c r="D97" s="335"/>
      <c r="E97" s="337"/>
      <c r="F97" s="335"/>
      <c r="G97" s="336"/>
      <c r="H97" s="337"/>
      <c r="I97" s="167" t="s">
        <v>1130</v>
      </c>
      <c r="J97" s="204">
        <v>200</v>
      </c>
      <c r="K97" s="161" t="s">
        <v>812</v>
      </c>
      <c r="L97" s="207">
        <v>229376.53</v>
      </c>
      <c r="M97" s="207">
        <v>224789</v>
      </c>
    </row>
    <row r="98" spans="1:13" ht="22.5">
      <c r="A98" s="335"/>
      <c r="B98" s="335"/>
      <c r="C98" s="335"/>
      <c r="D98" s="335"/>
      <c r="E98" s="337"/>
      <c r="F98" s="335"/>
      <c r="G98" s="336"/>
      <c r="H98" s="337"/>
      <c r="I98" s="167" t="s">
        <v>1131</v>
      </c>
      <c r="J98" s="204">
        <v>3025</v>
      </c>
      <c r="K98" s="161" t="s">
        <v>812</v>
      </c>
      <c r="L98" s="207">
        <v>100674.49</v>
      </c>
      <c r="M98" s="207">
        <v>98661</v>
      </c>
    </row>
    <row r="99" spans="1:13" ht="22.5">
      <c r="A99" s="335"/>
      <c r="B99" s="335"/>
      <c r="C99" s="335"/>
      <c r="D99" s="335"/>
      <c r="E99" s="337"/>
      <c r="F99" s="335"/>
      <c r="G99" s="336"/>
      <c r="H99" s="337"/>
      <c r="I99" s="167" t="s">
        <v>1125</v>
      </c>
      <c r="J99" s="204">
        <v>225</v>
      </c>
      <c r="K99" s="161" t="s">
        <v>812</v>
      </c>
      <c r="L99" s="207">
        <v>255023</v>
      </c>
      <c r="M99" s="207">
        <v>249922.54</v>
      </c>
    </row>
    <row r="100" spans="1:13">
      <c r="A100" s="203">
        <f>A95+1</f>
        <v>53</v>
      </c>
      <c r="B100" s="201" t="s">
        <v>947</v>
      </c>
      <c r="C100" s="201" t="s">
        <v>797</v>
      </c>
      <c r="D100" s="201" t="s">
        <v>948</v>
      </c>
      <c r="E100" s="160">
        <v>36000000</v>
      </c>
      <c r="F100" s="201" t="s">
        <v>897</v>
      </c>
      <c r="G100" s="166" t="s">
        <v>898</v>
      </c>
      <c r="H100" s="160">
        <v>36000000</v>
      </c>
      <c r="I100" s="167" t="s">
        <v>949</v>
      </c>
      <c r="J100" s="204">
        <v>10</v>
      </c>
      <c r="K100" s="161" t="s">
        <v>837</v>
      </c>
      <c r="L100" s="207">
        <v>3600000</v>
      </c>
      <c r="M100" s="207">
        <v>3600000</v>
      </c>
    </row>
    <row r="101" spans="1:13" ht="22.5">
      <c r="A101" s="203">
        <f>A100+1</f>
        <v>54</v>
      </c>
      <c r="B101" s="201" t="s">
        <v>950</v>
      </c>
      <c r="C101" s="201" t="s">
        <v>797</v>
      </c>
      <c r="D101" s="201" t="s">
        <v>951</v>
      </c>
      <c r="E101" s="160">
        <v>1673388</v>
      </c>
      <c r="F101" s="201" t="s">
        <v>952</v>
      </c>
      <c r="G101" s="166" t="s">
        <v>953</v>
      </c>
      <c r="H101" s="160">
        <v>1287678</v>
      </c>
      <c r="I101" s="167" t="s">
        <v>954</v>
      </c>
      <c r="J101" s="167" t="s">
        <v>955</v>
      </c>
      <c r="K101" s="161" t="s">
        <v>812</v>
      </c>
      <c r="L101" s="207">
        <v>32430</v>
      </c>
      <c r="M101" s="207">
        <v>24955</v>
      </c>
    </row>
    <row r="102" spans="1:13" ht="22.5">
      <c r="A102" s="203">
        <f>A101+1</f>
        <v>55</v>
      </c>
      <c r="B102" s="201" t="s">
        <v>956</v>
      </c>
      <c r="C102" s="201" t="s">
        <v>797</v>
      </c>
      <c r="D102" s="201" t="s">
        <v>951</v>
      </c>
      <c r="E102" s="160">
        <v>1042176.0000000001</v>
      </c>
      <c r="F102" s="201" t="s">
        <v>952</v>
      </c>
      <c r="G102" s="166" t="s">
        <v>953</v>
      </c>
      <c r="H102" s="160">
        <v>797916</v>
      </c>
      <c r="I102" s="167" t="s">
        <v>957</v>
      </c>
      <c r="J102" s="167" t="s">
        <v>958</v>
      </c>
      <c r="K102" s="161" t="s">
        <v>812</v>
      </c>
      <c r="L102" s="207">
        <v>22080</v>
      </c>
      <c r="M102" s="207">
        <v>16905</v>
      </c>
    </row>
    <row r="103" spans="1:13" ht="22.5">
      <c r="A103" s="203">
        <f t="shared" ref="A103:A114" si="3">A102+1</f>
        <v>56</v>
      </c>
      <c r="B103" s="201" t="s">
        <v>2517</v>
      </c>
      <c r="C103" s="201" t="s">
        <v>797</v>
      </c>
      <c r="D103" s="201" t="s">
        <v>960</v>
      </c>
      <c r="E103" s="160">
        <v>552000</v>
      </c>
      <c r="F103" s="201" t="s">
        <v>2518</v>
      </c>
      <c r="G103" s="166" t="s">
        <v>2519</v>
      </c>
      <c r="H103" s="160">
        <v>483000</v>
      </c>
      <c r="I103" s="167" t="s">
        <v>1076</v>
      </c>
      <c r="J103" s="204">
        <v>69</v>
      </c>
      <c r="K103" s="161" t="s">
        <v>802</v>
      </c>
      <c r="L103" s="207">
        <v>8000</v>
      </c>
      <c r="M103" s="207">
        <v>7000</v>
      </c>
    </row>
    <row r="104" spans="1:13">
      <c r="A104" s="203">
        <f t="shared" si="3"/>
        <v>57</v>
      </c>
      <c r="B104" s="201" t="s">
        <v>959</v>
      </c>
      <c r="C104" s="201" t="s">
        <v>797</v>
      </c>
      <c r="D104" s="201" t="s">
        <v>960</v>
      </c>
      <c r="E104" s="160">
        <v>875000</v>
      </c>
      <c r="F104" s="201" t="s">
        <v>961</v>
      </c>
      <c r="G104" s="166" t="s">
        <v>962</v>
      </c>
      <c r="H104" s="160">
        <v>595000</v>
      </c>
      <c r="I104" s="167" t="s">
        <v>963</v>
      </c>
      <c r="J104" s="204">
        <v>35</v>
      </c>
      <c r="K104" s="161" t="s">
        <v>802</v>
      </c>
      <c r="L104" s="207">
        <v>25000</v>
      </c>
      <c r="M104" s="207">
        <v>17000</v>
      </c>
    </row>
    <row r="105" spans="1:13">
      <c r="A105" s="203">
        <f t="shared" si="3"/>
        <v>58</v>
      </c>
      <c r="B105" s="201" t="s">
        <v>964</v>
      </c>
      <c r="C105" s="201" t="s">
        <v>797</v>
      </c>
      <c r="D105" s="201" t="s">
        <v>960</v>
      </c>
      <c r="E105" s="160">
        <v>520000</v>
      </c>
      <c r="F105" s="201" t="s">
        <v>961</v>
      </c>
      <c r="G105" s="166" t="s">
        <v>962</v>
      </c>
      <c r="H105" s="160">
        <v>325000</v>
      </c>
      <c r="I105" s="167" t="s">
        <v>965</v>
      </c>
      <c r="J105" s="204">
        <v>65</v>
      </c>
      <c r="K105" s="161" t="s">
        <v>802</v>
      </c>
      <c r="L105" s="207">
        <v>8000</v>
      </c>
      <c r="M105" s="207">
        <v>5000</v>
      </c>
    </row>
    <row r="106" spans="1:13">
      <c r="A106" s="203">
        <f t="shared" si="3"/>
        <v>59</v>
      </c>
      <c r="B106" s="201" t="s">
        <v>966</v>
      </c>
      <c r="C106" s="201" t="s">
        <v>797</v>
      </c>
      <c r="D106" s="201" t="s">
        <v>960</v>
      </c>
      <c r="E106" s="160">
        <v>455000</v>
      </c>
      <c r="F106" s="201" t="s">
        <v>961</v>
      </c>
      <c r="G106" s="166" t="s">
        <v>962</v>
      </c>
      <c r="H106" s="160">
        <v>273000</v>
      </c>
      <c r="I106" s="167" t="s">
        <v>967</v>
      </c>
      <c r="J106" s="204">
        <v>182</v>
      </c>
      <c r="K106" s="161" t="s">
        <v>802</v>
      </c>
      <c r="L106" s="207">
        <v>2500</v>
      </c>
      <c r="M106" s="207">
        <v>1500</v>
      </c>
    </row>
    <row r="107" spans="1:13">
      <c r="A107" s="203">
        <f t="shared" si="3"/>
        <v>60</v>
      </c>
      <c r="B107" s="201" t="s">
        <v>968</v>
      </c>
      <c r="C107" s="201" t="s">
        <v>797</v>
      </c>
      <c r="D107" s="201" t="s">
        <v>960</v>
      </c>
      <c r="E107" s="160">
        <v>940000</v>
      </c>
      <c r="F107" s="201" t="s">
        <v>961</v>
      </c>
      <c r="G107" s="166" t="s">
        <v>962</v>
      </c>
      <c r="H107" s="160">
        <v>700000</v>
      </c>
      <c r="I107" s="167" t="s">
        <v>969</v>
      </c>
      <c r="J107" s="204">
        <v>10</v>
      </c>
      <c r="K107" s="161" t="s">
        <v>802</v>
      </c>
      <c r="L107" s="207">
        <v>94000</v>
      </c>
      <c r="M107" s="207">
        <v>70000</v>
      </c>
    </row>
    <row r="108" spans="1:13">
      <c r="A108" s="203">
        <f t="shared" si="3"/>
        <v>61</v>
      </c>
      <c r="B108" s="201" t="s">
        <v>970</v>
      </c>
      <c r="C108" s="201" t="s">
        <v>797</v>
      </c>
      <c r="D108" s="201" t="s">
        <v>971</v>
      </c>
      <c r="E108" s="160">
        <v>240000</v>
      </c>
      <c r="F108" s="201" t="s">
        <v>961</v>
      </c>
      <c r="G108" s="166" t="s">
        <v>962</v>
      </c>
      <c r="H108" s="160">
        <v>120000</v>
      </c>
      <c r="I108" s="167" t="s">
        <v>972</v>
      </c>
      <c r="J108" s="204">
        <v>200</v>
      </c>
      <c r="K108" s="161" t="s">
        <v>802</v>
      </c>
      <c r="L108" s="207">
        <v>1200</v>
      </c>
      <c r="M108" s="207">
        <v>600</v>
      </c>
    </row>
    <row r="109" spans="1:13" ht="22.5">
      <c r="A109" s="203">
        <f t="shared" si="3"/>
        <v>62</v>
      </c>
      <c r="B109" s="201" t="s">
        <v>973</v>
      </c>
      <c r="C109" s="201" t="s">
        <v>797</v>
      </c>
      <c r="D109" s="201" t="s">
        <v>971</v>
      </c>
      <c r="E109" s="160">
        <v>160000</v>
      </c>
      <c r="F109" s="201" t="s">
        <v>961</v>
      </c>
      <c r="G109" s="166" t="s">
        <v>962</v>
      </c>
      <c r="H109" s="160">
        <v>120000</v>
      </c>
      <c r="I109" s="167" t="s">
        <v>974</v>
      </c>
      <c r="J109" s="204">
        <v>2</v>
      </c>
      <c r="K109" s="161" t="s">
        <v>975</v>
      </c>
      <c r="L109" s="207">
        <v>80000</v>
      </c>
      <c r="M109" s="207">
        <v>60000</v>
      </c>
    </row>
    <row r="110" spans="1:13">
      <c r="A110" s="203">
        <f t="shared" si="3"/>
        <v>63</v>
      </c>
      <c r="B110" s="201" t="s">
        <v>976</v>
      </c>
      <c r="C110" s="201" t="s">
        <v>797</v>
      </c>
      <c r="D110" s="201" t="s">
        <v>971</v>
      </c>
      <c r="E110" s="160">
        <v>150000</v>
      </c>
      <c r="F110" s="201" t="s">
        <v>961</v>
      </c>
      <c r="G110" s="166" t="s">
        <v>962</v>
      </c>
      <c r="H110" s="160">
        <v>105000</v>
      </c>
      <c r="I110" s="167" t="s">
        <v>977</v>
      </c>
      <c r="J110" s="204">
        <v>3</v>
      </c>
      <c r="K110" s="161" t="s">
        <v>802</v>
      </c>
      <c r="L110" s="207">
        <v>50000</v>
      </c>
      <c r="M110" s="207">
        <v>35000</v>
      </c>
    </row>
    <row r="111" spans="1:13" ht="22.5">
      <c r="A111" s="203">
        <f t="shared" si="3"/>
        <v>64</v>
      </c>
      <c r="B111" s="201" t="s">
        <v>978</v>
      </c>
      <c r="C111" s="201" t="s">
        <v>797</v>
      </c>
      <c r="D111" s="201" t="s">
        <v>971</v>
      </c>
      <c r="E111" s="160">
        <v>114000</v>
      </c>
      <c r="F111" s="201" t="s">
        <v>961</v>
      </c>
      <c r="G111" s="166" t="s">
        <v>962</v>
      </c>
      <c r="H111" s="160">
        <v>96000</v>
      </c>
      <c r="I111" s="167" t="s">
        <v>979</v>
      </c>
      <c r="J111" s="204">
        <v>2</v>
      </c>
      <c r="K111" s="161" t="s">
        <v>975</v>
      </c>
      <c r="L111" s="207">
        <v>57000</v>
      </c>
      <c r="M111" s="207">
        <v>48000</v>
      </c>
    </row>
    <row r="112" spans="1:13">
      <c r="A112" s="203">
        <f t="shared" si="3"/>
        <v>65</v>
      </c>
      <c r="B112" s="201" t="s">
        <v>980</v>
      </c>
      <c r="C112" s="201" t="s">
        <v>797</v>
      </c>
      <c r="D112" s="201" t="s">
        <v>971</v>
      </c>
      <c r="E112" s="160">
        <v>576000</v>
      </c>
      <c r="F112" s="201" t="s">
        <v>961</v>
      </c>
      <c r="G112" s="166" t="s">
        <v>962</v>
      </c>
      <c r="H112" s="160">
        <v>384000</v>
      </c>
      <c r="I112" s="167" t="s">
        <v>981</v>
      </c>
      <c r="J112" s="204">
        <v>12</v>
      </c>
      <c r="K112" s="161" t="s">
        <v>975</v>
      </c>
      <c r="L112" s="207">
        <v>48000</v>
      </c>
      <c r="M112" s="207">
        <v>32000</v>
      </c>
    </row>
    <row r="113" spans="1:13">
      <c r="A113" s="203">
        <f t="shared" si="3"/>
        <v>66</v>
      </c>
      <c r="B113" s="201" t="s">
        <v>982</v>
      </c>
      <c r="C113" s="201" t="s">
        <v>797</v>
      </c>
      <c r="D113" s="201" t="s">
        <v>971</v>
      </c>
      <c r="E113" s="160">
        <v>105000</v>
      </c>
      <c r="F113" s="201" t="s">
        <v>961</v>
      </c>
      <c r="G113" s="166" t="s">
        <v>962</v>
      </c>
      <c r="H113" s="160">
        <v>63000</v>
      </c>
      <c r="I113" s="167" t="s">
        <v>983</v>
      </c>
      <c r="J113" s="204">
        <v>21</v>
      </c>
      <c r="K113" s="161" t="s">
        <v>802</v>
      </c>
      <c r="L113" s="207">
        <v>5000</v>
      </c>
      <c r="M113" s="207">
        <v>3000</v>
      </c>
    </row>
    <row r="114" spans="1:13" ht="22.5">
      <c r="A114" s="203">
        <f t="shared" si="3"/>
        <v>67</v>
      </c>
      <c r="B114" s="201" t="s">
        <v>984</v>
      </c>
      <c r="C114" s="201" t="s">
        <v>797</v>
      </c>
      <c r="D114" s="201" t="s">
        <v>971</v>
      </c>
      <c r="E114" s="160">
        <v>39000</v>
      </c>
      <c r="F114" s="201" t="s">
        <v>961</v>
      </c>
      <c r="G114" s="166" t="s">
        <v>962</v>
      </c>
      <c r="H114" s="160">
        <v>33000</v>
      </c>
      <c r="I114" s="167" t="s">
        <v>985</v>
      </c>
      <c r="J114" s="204">
        <v>3</v>
      </c>
      <c r="K114" s="161" t="s">
        <v>802</v>
      </c>
      <c r="L114" s="207">
        <v>13000</v>
      </c>
      <c r="M114" s="207">
        <v>11000</v>
      </c>
    </row>
    <row r="115" spans="1:13">
      <c r="A115" s="201" t="s">
        <v>1005</v>
      </c>
      <c r="B115" s="201" t="s">
        <v>986</v>
      </c>
      <c r="C115" s="201" t="s">
        <v>797</v>
      </c>
      <c r="D115" s="201" t="s">
        <v>971</v>
      </c>
      <c r="E115" s="160">
        <v>473000</v>
      </c>
      <c r="F115" s="201" t="s">
        <v>961</v>
      </c>
      <c r="G115" s="166" t="s">
        <v>962</v>
      </c>
      <c r="H115" s="160">
        <v>344000</v>
      </c>
      <c r="I115" s="167" t="s">
        <v>987</v>
      </c>
      <c r="J115" s="204">
        <v>43</v>
      </c>
      <c r="K115" s="161" t="s">
        <v>802</v>
      </c>
      <c r="L115" s="207">
        <v>11000</v>
      </c>
      <c r="M115" s="207">
        <v>8000</v>
      </c>
    </row>
    <row r="116" spans="1:13">
      <c r="A116" s="338" t="s">
        <v>1009</v>
      </c>
      <c r="B116" s="338" t="s">
        <v>988</v>
      </c>
      <c r="C116" s="338" t="s">
        <v>797</v>
      </c>
      <c r="D116" s="338" t="s">
        <v>971</v>
      </c>
      <c r="E116" s="342">
        <v>360000</v>
      </c>
      <c r="F116" s="338" t="s">
        <v>961</v>
      </c>
      <c r="G116" s="340" t="s">
        <v>962</v>
      </c>
      <c r="H116" s="342">
        <v>324000</v>
      </c>
      <c r="I116" s="167" t="s">
        <v>989</v>
      </c>
      <c r="J116" s="204">
        <v>36</v>
      </c>
      <c r="K116" s="161" t="s">
        <v>802</v>
      </c>
      <c r="L116" s="207">
        <v>10000</v>
      </c>
      <c r="M116" s="207">
        <v>9000</v>
      </c>
    </row>
    <row r="117" spans="1:13">
      <c r="A117" s="339"/>
      <c r="B117" s="339"/>
      <c r="C117" s="339"/>
      <c r="D117" s="339"/>
      <c r="E117" s="343"/>
      <c r="F117" s="339"/>
      <c r="G117" s="341"/>
      <c r="H117" s="343"/>
      <c r="I117" s="214"/>
      <c r="J117" s="215"/>
      <c r="K117" s="208"/>
      <c r="L117" s="208"/>
      <c r="M117" s="209"/>
    </row>
    <row r="118" spans="1:13">
      <c r="A118" s="203">
        <f>A116+1</f>
        <v>75</v>
      </c>
      <c r="B118" s="201" t="s">
        <v>990</v>
      </c>
      <c r="C118" s="201" t="s">
        <v>797</v>
      </c>
      <c r="D118" s="201" t="s">
        <v>971</v>
      </c>
      <c r="E118" s="160">
        <v>162000</v>
      </c>
      <c r="F118" s="201" t="s">
        <v>961</v>
      </c>
      <c r="G118" s="166" t="s">
        <v>962</v>
      </c>
      <c r="H118" s="160">
        <v>30000</v>
      </c>
      <c r="I118" s="167" t="s">
        <v>991</v>
      </c>
      <c r="J118" s="204">
        <v>6</v>
      </c>
      <c r="K118" s="161" t="s">
        <v>802</v>
      </c>
      <c r="L118" s="207">
        <v>27000</v>
      </c>
      <c r="M118" s="207">
        <v>5000</v>
      </c>
    </row>
    <row r="119" spans="1:13">
      <c r="A119" s="203">
        <f t="shared" ref="A119:A135" si="4">A118+1</f>
        <v>76</v>
      </c>
      <c r="B119" s="201" t="s">
        <v>992</v>
      </c>
      <c r="C119" s="201" t="s">
        <v>797</v>
      </c>
      <c r="D119" s="201" t="s">
        <v>971</v>
      </c>
      <c r="E119" s="160">
        <v>138000</v>
      </c>
      <c r="F119" s="201" t="s">
        <v>961</v>
      </c>
      <c r="G119" s="166" t="s">
        <v>962</v>
      </c>
      <c r="H119" s="160">
        <v>138000</v>
      </c>
      <c r="I119" s="167" t="s">
        <v>993</v>
      </c>
      <c r="J119" s="204">
        <v>46</v>
      </c>
      <c r="K119" s="161" t="s">
        <v>802</v>
      </c>
      <c r="L119" s="207">
        <v>3000</v>
      </c>
      <c r="M119" s="207">
        <v>3000</v>
      </c>
    </row>
    <row r="120" spans="1:13">
      <c r="A120" s="203">
        <f t="shared" si="4"/>
        <v>77</v>
      </c>
      <c r="B120" s="201" t="s">
        <v>2520</v>
      </c>
      <c r="C120" s="201" t="s">
        <v>797</v>
      </c>
      <c r="D120" s="201" t="s">
        <v>971</v>
      </c>
      <c r="E120" s="160">
        <v>10965500</v>
      </c>
      <c r="F120" s="201" t="s">
        <v>2521</v>
      </c>
      <c r="G120" s="166" t="s">
        <v>2522</v>
      </c>
      <c r="H120" s="160">
        <v>9640000</v>
      </c>
      <c r="I120" s="167" t="s">
        <v>1073</v>
      </c>
      <c r="J120" s="204">
        <v>241</v>
      </c>
      <c r="K120" s="161" t="s">
        <v>975</v>
      </c>
      <c r="L120" s="207">
        <v>45500</v>
      </c>
      <c r="M120" s="207">
        <v>40000</v>
      </c>
    </row>
    <row r="121" spans="1:13">
      <c r="A121" s="203">
        <f t="shared" si="4"/>
        <v>78</v>
      </c>
      <c r="B121" s="201" t="s">
        <v>994</v>
      </c>
      <c r="C121" s="201" t="s">
        <v>797</v>
      </c>
      <c r="D121" s="201" t="s">
        <v>995</v>
      </c>
      <c r="E121" s="160">
        <v>150000</v>
      </c>
      <c r="F121" s="201" t="s">
        <v>961</v>
      </c>
      <c r="G121" s="166" t="s">
        <v>962</v>
      </c>
      <c r="H121" s="160">
        <v>111000</v>
      </c>
      <c r="I121" s="167" t="s">
        <v>996</v>
      </c>
      <c r="J121" s="204">
        <v>3</v>
      </c>
      <c r="K121" s="161" t="s">
        <v>975</v>
      </c>
      <c r="L121" s="207">
        <v>50000</v>
      </c>
      <c r="M121" s="207">
        <v>37000</v>
      </c>
    </row>
    <row r="122" spans="1:13">
      <c r="A122" s="203">
        <f t="shared" si="4"/>
        <v>79</v>
      </c>
      <c r="B122" s="201" t="s">
        <v>997</v>
      </c>
      <c r="C122" s="201" t="s">
        <v>797</v>
      </c>
      <c r="D122" s="201" t="s">
        <v>995</v>
      </c>
      <c r="E122" s="160">
        <v>248000</v>
      </c>
      <c r="F122" s="201" t="s">
        <v>961</v>
      </c>
      <c r="G122" s="166" t="s">
        <v>962</v>
      </c>
      <c r="H122" s="160">
        <v>155000</v>
      </c>
      <c r="I122" s="167" t="s">
        <v>567</v>
      </c>
      <c r="J122" s="204">
        <v>62</v>
      </c>
      <c r="K122" s="161" t="s">
        <v>802</v>
      </c>
      <c r="L122" s="207">
        <v>4000</v>
      </c>
      <c r="M122" s="207">
        <v>2500</v>
      </c>
    </row>
    <row r="123" spans="1:13">
      <c r="A123" s="203">
        <f t="shared" si="4"/>
        <v>80</v>
      </c>
      <c r="B123" s="201" t="s">
        <v>998</v>
      </c>
      <c r="C123" s="201" t="s">
        <v>797</v>
      </c>
      <c r="D123" s="201" t="s">
        <v>995</v>
      </c>
      <c r="E123" s="160">
        <v>180000</v>
      </c>
      <c r="F123" s="201" t="s">
        <v>961</v>
      </c>
      <c r="G123" s="166" t="s">
        <v>962</v>
      </c>
      <c r="H123" s="160">
        <v>145000</v>
      </c>
      <c r="I123" s="167" t="s">
        <v>999</v>
      </c>
      <c r="J123" s="204">
        <v>10</v>
      </c>
      <c r="K123" s="161" t="s">
        <v>802</v>
      </c>
      <c r="L123" s="207">
        <v>18000</v>
      </c>
      <c r="M123" s="207">
        <v>14500</v>
      </c>
    </row>
    <row r="124" spans="1:13">
      <c r="A124" s="203">
        <f t="shared" si="4"/>
        <v>81</v>
      </c>
      <c r="B124" s="201" t="s">
        <v>1000</v>
      </c>
      <c r="C124" s="201" t="s">
        <v>797</v>
      </c>
      <c r="D124" s="201" t="s">
        <v>995</v>
      </c>
      <c r="E124" s="160">
        <v>227500</v>
      </c>
      <c r="F124" s="201" t="s">
        <v>961</v>
      </c>
      <c r="G124" s="166" t="s">
        <v>962</v>
      </c>
      <c r="H124" s="160">
        <v>162500</v>
      </c>
      <c r="I124" s="167" t="s">
        <v>568</v>
      </c>
      <c r="J124" s="204">
        <v>65</v>
      </c>
      <c r="K124" s="161" t="s">
        <v>802</v>
      </c>
      <c r="L124" s="207">
        <v>3500</v>
      </c>
      <c r="M124" s="207">
        <v>2500</v>
      </c>
    </row>
    <row r="125" spans="1:13">
      <c r="A125" s="203">
        <f t="shared" si="4"/>
        <v>82</v>
      </c>
      <c r="B125" s="201" t="s">
        <v>1001</v>
      </c>
      <c r="C125" s="201" t="s">
        <v>797</v>
      </c>
      <c r="D125" s="201" t="s">
        <v>995</v>
      </c>
      <c r="E125" s="160">
        <v>60000</v>
      </c>
      <c r="F125" s="201" t="s">
        <v>961</v>
      </c>
      <c r="G125" s="166" t="s">
        <v>962</v>
      </c>
      <c r="H125" s="160">
        <v>24000</v>
      </c>
      <c r="I125" s="167" t="s">
        <v>999</v>
      </c>
      <c r="J125" s="204">
        <v>12</v>
      </c>
      <c r="K125" s="161" t="s">
        <v>802</v>
      </c>
      <c r="L125" s="207">
        <v>5000</v>
      </c>
      <c r="M125" s="207">
        <v>2000</v>
      </c>
    </row>
    <row r="126" spans="1:13">
      <c r="A126" s="203">
        <f t="shared" si="4"/>
        <v>83</v>
      </c>
      <c r="B126" s="201" t="s">
        <v>1002</v>
      </c>
      <c r="C126" s="201" t="s">
        <v>797</v>
      </c>
      <c r="D126" s="201" t="s">
        <v>995</v>
      </c>
      <c r="E126" s="160">
        <v>195000</v>
      </c>
      <c r="F126" s="201" t="s">
        <v>961</v>
      </c>
      <c r="G126" s="166" t="s">
        <v>962</v>
      </c>
      <c r="H126" s="160">
        <v>97500</v>
      </c>
      <c r="I126" s="167" t="s">
        <v>1003</v>
      </c>
      <c r="J126" s="204">
        <v>39</v>
      </c>
      <c r="K126" s="161" t="s">
        <v>975</v>
      </c>
      <c r="L126" s="207">
        <v>5000</v>
      </c>
      <c r="M126" s="207">
        <v>2500</v>
      </c>
    </row>
    <row r="127" spans="1:13">
      <c r="A127" s="203">
        <f t="shared" si="4"/>
        <v>84</v>
      </c>
      <c r="B127" s="201" t="s">
        <v>1004</v>
      </c>
      <c r="C127" s="201" t="s">
        <v>797</v>
      </c>
      <c r="D127" s="201" t="s">
        <v>995</v>
      </c>
      <c r="E127" s="160">
        <v>76500</v>
      </c>
      <c r="F127" s="201" t="s">
        <v>961</v>
      </c>
      <c r="G127" s="166" t="s">
        <v>962</v>
      </c>
      <c r="H127" s="160">
        <v>25500</v>
      </c>
      <c r="I127" s="167" t="s">
        <v>1003</v>
      </c>
      <c r="J127" s="204">
        <v>17</v>
      </c>
      <c r="K127" s="161" t="s">
        <v>975</v>
      </c>
      <c r="L127" s="207">
        <v>4500</v>
      </c>
      <c r="M127" s="207">
        <v>1500</v>
      </c>
    </row>
    <row r="128" spans="1:13">
      <c r="A128" s="203">
        <f t="shared" si="4"/>
        <v>85</v>
      </c>
      <c r="B128" s="201" t="s">
        <v>1006</v>
      </c>
      <c r="C128" s="201" t="s">
        <v>797</v>
      </c>
      <c r="D128" s="201" t="s">
        <v>1007</v>
      </c>
      <c r="E128" s="160">
        <v>2040000</v>
      </c>
      <c r="F128" s="201" t="s">
        <v>961</v>
      </c>
      <c r="G128" s="166" t="s">
        <v>962</v>
      </c>
      <c r="H128" s="160">
        <v>1190000</v>
      </c>
      <c r="I128" s="167" t="s">
        <v>1008</v>
      </c>
      <c r="J128" s="204">
        <v>340</v>
      </c>
      <c r="K128" s="161" t="s">
        <v>802</v>
      </c>
      <c r="L128" s="207">
        <v>6000</v>
      </c>
      <c r="M128" s="207">
        <v>3500</v>
      </c>
    </row>
    <row r="129" spans="1:13">
      <c r="A129" s="203">
        <f t="shared" si="4"/>
        <v>86</v>
      </c>
      <c r="B129" s="201" t="s">
        <v>1010</v>
      </c>
      <c r="C129" s="201" t="s">
        <v>797</v>
      </c>
      <c r="D129" s="201" t="s">
        <v>1007</v>
      </c>
      <c r="E129" s="160">
        <v>490000</v>
      </c>
      <c r="F129" s="201" t="s">
        <v>961</v>
      </c>
      <c r="G129" s="166" t="s">
        <v>962</v>
      </c>
      <c r="H129" s="160">
        <v>320000</v>
      </c>
      <c r="I129" s="167" t="s">
        <v>1011</v>
      </c>
      <c r="J129" s="204">
        <v>10</v>
      </c>
      <c r="K129" s="161" t="s">
        <v>975</v>
      </c>
      <c r="L129" s="207">
        <v>49000</v>
      </c>
      <c r="M129" s="207">
        <v>32000</v>
      </c>
    </row>
    <row r="130" spans="1:13">
      <c r="A130" s="203">
        <f t="shared" si="4"/>
        <v>87</v>
      </c>
      <c r="B130" s="201" t="s">
        <v>1012</v>
      </c>
      <c r="C130" s="201" t="s">
        <v>797</v>
      </c>
      <c r="D130" s="201" t="s">
        <v>1007</v>
      </c>
      <c r="E130" s="160">
        <v>1282500</v>
      </c>
      <c r="F130" s="201" t="s">
        <v>961</v>
      </c>
      <c r="G130" s="166" t="s">
        <v>962</v>
      </c>
      <c r="H130" s="160">
        <v>513000</v>
      </c>
      <c r="I130" s="167" t="s">
        <v>1013</v>
      </c>
      <c r="J130" s="204">
        <v>513</v>
      </c>
      <c r="K130" s="161" t="s">
        <v>802</v>
      </c>
      <c r="L130" s="207">
        <v>2500</v>
      </c>
      <c r="M130" s="207">
        <v>1000</v>
      </c>
    </row>
    <row r="131" spans="1:13">
      <c r="A131" s="203">
        <f t="shared" si="4"/>
        <v>88</v>
      </c>
      <c r="B131" s="201" t="s">
        <v>1014</v>
      </c>
      <c r="C131" s="201" t="s">
        <v>797</v>
      </c>
      <c r="D131" s="201" t="s">
        <v>1007</v>
      </c>
      <c r="E131" s="160">
        <v>330000</v>
      </c>
      <c r="F131" s="201" t="s">
        <v>961</v>
      </c>
      <c r="G131" s="166" t="s">
        <v>962</v>
      </c>
      <c r="H131" s="160">
        <v>220000</v>
      </c>
      <c r="I131" s="167" t="s">
        <v>1015</v>
      </c>
      <c r="J131" s="204">
        <v>22</v>
      </c>
      <c r="K131" s="161" t="s">
        <v>802</v>
      </c>
      <c r="L131" s="207">
        <v>15000</v>
      </c>
      <c r="M131" s="207">
        <v>10000</v>
      </c>
    </row>
    <row r="132" spans="1:13">
      <c r="A132" s="203">
        <f t="shared" si="4"/>
        <v>89</v>
      </c>
      <c r="B132" s="201" t="s">
        <v>1016</v>
      </c>
      <c r="C132" s="201" t="s">
        <v>797</v>
      </c>
      <c r="D132" s="201" t="s">
        <v>1007</v>
      </c>
      <c r="E132" s="160">
        <v>372000</v>
      </c>
      <c r="F132" s="201" t="s">
        <v>961</v>
      </c>
      <c r="G132" s="166" t="s">
        <v>962</v>
      </c>
      <c r="H132" s="160">
        <v>252000</v>
      </c>
      <c r="I132" s="167" t="s">
        <v>1015</v>
      </c>
      <c r="J132" s="204">
        <v>12</v>
      </c>
      <c r="K132" s="161" t="s">
        <v>802</v>
      </c>
      <c r="L132" s="207">
        <v>31000</v>
      </c>
      <c r="M132" s="207">
        <v>21000</v>
      </c>
    </row>
    <row r="133" spans="1:13">
      <c r="A133" s="203">
        <f t="shared" si="4"/>
        <v>90</v>
      </c>
      <c r="B133" s="201" t="s">
        <v>1017</v>
      </c>
      <c r="C133" s="201" t="s">
        <v>797</v>
      </c>
      <c r="D133" s="201" t="s">
        <v>1007</v>
      </c>
      <c r="E133" s="160">
        <v>630000</v>
      </c>
      <c r="F133" s="201" t="s">
        <v>961</v>
      </c>
      <c r="G133" s="166" t="s">
        <v>962</v>
      </c>
      <c r="H133" s="160">
        <v>459000</v>
      </c>
      <c r="I133" s="167" t="s">
        <v>1015</v>
      </c>
      <c r="J133" s="204">
        <v>18</v>
      </c>
      <c r="K133" s="161" t="s">
        <v>802</v>
      </c>
      <c r="L133" s="207">
        <v>35000</v>
      </c>
      <c r="M133" s="207">
        <v>25500</v>
      </c>
    </row>
    <row r="134" spans="1:13">
      <c r="A134" s="203">
        <f t="shared" si="4"/>
        <v>91</v>
      </c>
      <c r="B134" s="201" t="s">
        <v>1018</v>
      </c>
      <c r="C134" s="201" t="s">
        <v>797</v>
      </c>
      <c r="D134" s="201" t="s">
        <v>1007</v>
      </c>
      <c r="E134" s="160">
        <v>300000</v>
      </c>
      <c r="F134" s="201" t="s">
        <v>961</v>
      </c>
      <c r="G134" s="166" t="s">
        <v>962</v>
      </c>
      <c r="H134" s="160">
        <v>216000</v>
      </c>
      <c r="I134" s="167" t="s">
        <v>1015</v>
      </c>
      <c r="J134" s="204">
        <v>4</v>
      </c>
      <c r="K134" s="161" t="s">
        <v>802</v>
      </c>
      <c r="L134" s="207">
        <v>75000</v>
      </c>
      <c r="M134" s="207">
        <v>54000</v>
      </c>
    </row>
    <row r="135" spans="1:13">
      <c r="A135" s="203">
        <f t="shared" si="4"/>
        <v>92</v>
      </c>
      <c r="B135" s="201" t="s">
        <v>1019</v>
      </c>
      <c r="C135" s="201" t="s">
        <v>797</v>
      </c>
      <c r="D135" s="201" t="s">
        <v>1020</v>
      </c>
      <c r="E135" s="160">
        <v>988000</v>
      </c>
      <c r="F135" s="201" t="s">
        <v>961</v>
      </c>
      <c r="G135" s="166" t="s">
        <v>962</v>
      </c>
      <c r="H135" s="160">
        <v>608000</v>
      </c>
      <c r="I135" s="167" t="s">
        <v>1021</v>
      </c>
      <c r="J135" s="204">
        <v>152</v>
      </c>
      <c r="K135" s="161" t="s">
        <v>802</v>
      </c>
      <c r="L135" s="207">
        <v>6500</v>
      </c>
      <c r="M135" s="207">
        <v>4000</v>
      </c>
    </row>
    <row r="136" spans="1:13">
      <c r="A136" s="201" t="s">
        <v>1050</v>
      </c>
      <c r="B136" s="201" t="s">
        <v>1023</v>
      </c>
      <c r="C136" s="201" t="s">
        <v>797</v>
      </c>
      <c r="D136" s="201" t="s">
        <v>1020</v>
      </c>
      <c r="E136" s="160">
        <v>329000</v>
      </c>
      <c r="F136" s="201" t="s">
        <v>961</v>
      </c>
      <c r="G136" s="166" t="s">
        <v>962</v>
      </c>
      <c r="H136" s="160">
        <v>235000</v>
      </c>
      <c r="I136" s="167" t="s">
        <v>1024</v>
      </c>
      <c r="J136" s="204">
        <v>47</v>
      </c>
      <c r="K136" s="161" t="s">
        <v>975</v>
      </c>
      <c r="L136" s="207">
        <v>7000</v>
      </c>
      <c r="M136" s="207">
        <v>5000</v>
      </c>
    </row>
    <row r="137" spans="1:13">
      <c r="A137" s="201" t="s">
        <v>857</v>
      </c>
      <c r="B137" s="201" t="s">
        <v>1025</v>
      </c>
      <c r="C137" s="201" t="s">
        <v>797</v>
      </c>
      <c r="D137" s="201" t="s">
        <v>1020</v>
      </c>
      <c r="E137" s="160">
        <v>208000</v>
      </c>
      <c r="F137" s="201" t="s">
        <v>1026</v>
      </c>
      <c r="G137" s="166" t="s">
        <v>1027</v>
      </c>
      <c r="H137" s="160">
        <v>201500</v>
      </c>
      <c r="I137" s="167" t="s">
        <v>1028</v>
      </c>
      <c r="J137" s="204">
        <v>13</v>
      </c>
      <c r="K137" s="161" t="s">
        <v>975</v>
      </c>
      <c r="L137" s="207">
        <v>16000</v>
      </c>
      <c r="M137" s="207">
        <v>15500</v>
      </c>
    </row>
    <row r="138" spans="1:13">
      <c r="A138" s="201" t="s">
        <v>1054</v>
      </c>
      <c r="B138" s="201" t="s">
        <v>1029</v>
      </c>
      <c r="C138" s="201" t="s">
        <v>797</v>
      </c>
      <c r="D138" s="201" t="s">
        <v>1030</v>
      </c>
      <c r="E138" s="160">
        <v>187500</v>
      </c>
      <c r="F138" s="201" t="s">
        <v>961</v>
      </c>
      <c r="G138" s="166" t="s">
        <v>962</v>
      </c>
      <c r="H138" s="160">
        <v>125000</v>
      </c>
      <c r="I138" s="167" t="s">
        <v>831</v>
      </c>
      <c r="J138" s="204">
        <v>25</v>
      </c>
      <c r="K138" s="161" t="s">
        <v>802</v>
      </c>
      <c r="L138" s="207">
        <v>7500</v>
      </c>
      <c r="M138" s="207">
        <v>5000</v>
      </c>
    </row>
    <row r="139" spans="1:13">
      <c r="A139" s="201" t="s">
        <v>1056</v>
      </c>
      <c r="B139" s="201" t="s">
        <v>1031</v>
      </c>
      <c r="C139" s="201" t="s">
        <v>797</v>
      </c>
      <c r="D139" s="201" t="s">
        <v>1030</v>
      </c>
      <c r="E139" s="160">
        <v>266000</v>
      </c>
      <c r="F139" s="201" t="s">
        <v>961</v>
      </c>
      <c r="G139" s="166" t="s">
        <v>962</v>
      </c>
      <c r="H139" s="160">
        <v>190000</v>
      </c>
      <c r="I139" s="167" t="s">
        <v>1032</v>
      </c>
      <c r="J139" s="204">
        <v>38</v>
      </c>
      <c r="K139" s="161" t="s">
        <v>802</v>
      </c>
      <c r="L139" s="207">
        <v>7000</v>
      </c>
      <c r="M139" s="207">
        <v>5000</v>
      </c>
    </row>
    <row r="140" spans="1:13">
      <c r="A140" s="201" t="s">
        <v>1059</v>
      </c>
      <c r="B140" s="201" t="s">
        <v>1033</v>
      </c>
      <c r="C140" s="201" t="s">
        <v>797</v>
      </c>
      <c r="D140" s="201" t="s">
        <v>1030</v>
      </c>
      <c r="E140" s="160">
        <v>840000</v>
      </c>
      <c r="F140" s="201" t="s">
        <v>961</v>
      </c>
      <c r="G140" s="166" t="s">
        <v>962</v>
      </c>
      <c r="H140" s="160">
        <v>486000</v>
      </c>
      <c r="I140" s="167" t="s">
        <v>1034</v>
      </c>
      <c r="J140" s="204">
        <v>6</v>
      </c>
      <c r="K140" s="161" t="s">
        <v>975</v>
      </c>
      <c r="L140" s="207">
        <v>140000</v>
      </c>
      <c r="M140" s="207">
        <v>81000</v>
      </c>
    </row>
    <row r="141" spans="1:13">
      <c r="A141" s="201" t="s">
        <v>1062</v>
      </c>
      <c r="B141" s="201" t="s">
        <v>1035</v>
      </c>
      <c r="C141" s="201" t="s">
        <v>797</v>
      </c>
      <c r="D141" s="201" t="s">
        <v>1030</v>
      </c>
      <c r="E141" s="160">
        <v>1904000</v>
      </c>
      <c r="F141" s="201" t="s">
        <v>961</v>
      </c>
      <c r="G141" s="166" t="s">
        <v>962</v>
      </c>
      <c r="H141" s="160">
        <v>1224000</v>
      </c>
      <c r="I141" s="167" t="s">
        <v>1021</v>
      </c>
      <c r="J141" s="204">
        <v>136</v>
      </c>
      <c r="K141" s="161" t="s">
        <v>802</v>
      </c>
      <c r="L141" s="207">
        <v>14000</v>
      </c>
      <c r="M141" s="207">
        <v>9000</v>
      </c>
    </row>
    <row r="142" spans="1:13">
      <c r="A142" s="201" t="s">
        <v>1066</v>
      </c>
      <c r="B142" s="201" t="s">
        <v>1037</v>
      </c>
      <c r="C142" s="201" t="s">
        <v>797</v>
      </c>
      <c r="D142" s="201" t="s">
        <v>1038</v>
      </c>
      <c r="E142" s="160">
        <v>765000</v>
      </c>
      <c r="F142" s="201" t="s">
        <v>1039</v>
      </c>
      <c r="G142" s="166" t="s">
        <v>1040</v>
      </c>
      <c r="H142" s="160">
        <v>562500</v>
      </c>
      <c r="I142" s="167" t="s">
        <v>552</v>
      </c>
      <c r="J142" s="204">
        <v>15</v>
      </c>
      <c r="K142" s="161" t="s">
        <v>812</v>
      </c>
      <c r="L142" s="207">
        <v>51000</v>
      </c>
      <c r="M142" s="207">
        <v>37500</v>
      </c>
    </row>
    <row r="143" spans="1:13">
      <c r="A143" s="201" t="s">
        <v>1068</v>
      </c>
      <c r="B143" s="201" t="s">
        <v>1041</v>
      </c>
      <c r="C143" s="201" t="s">
        <v>797</v>
      </c>
      <c r="D143" s="201" t="s">
        <v>1038</v>
      </c>
      <c r="E143" s="160">
        <v>2250000</v>
      </c>
      <c r="F143" s="201" t="s">
        <v>1039</v>
      </c>
      <c r="G143" s="166" t="s">
        <v>1040</v>
      </c>
      <c r="H143" s="160">
        <v>1675000</v>
      </c>
      <c r="I143" s="167" t="s">
        <v>552</v>
      </c>
      <c r="J143" s="204">
        <v>50</v>
      </c>
      <c r="K143" s="161" t="s">
        <v>812</v>
      </c>
      <c r="L143" s="207">
        <v>45000</v>
      </c>
      <c r="M143" s="207">
        <v>33500</v>
      </c>
    </row>
    <row r="144" spans="1:13">
      <c r="A144" s="201" t="s">
        <v>1071</v>
      </c>
      <c r="B144" s="201" t="s">
        <v>1042</v>
      </c>
      <c r="C144" s="201" t="s">
        <v>797</v>
      </c>
      <c r="D144" s="201" t="s">
        <v>1043</v>
      </c>
      <c r="E144" s="160">
        <v>1000000</v>
      </c>
      <c r="F144" s="201" t="s">
        <v>1039</v>
      </c>
      <c r="G144" s="166" t="s">
        <v>1040</v>
      </c>
      <c r="H144" s="160">
        <v>625000</v>
      </c>
      <c r="I144" s="167" t="s">
        <v>1044</v>
      </c>
      <c r="J144" s="204">
        <v>50</v>
      </c>
      <c r="K144" s="161" t="s">
        <v>802</v>
      </c>
      <c r="L144" s="207">
        <v>20000</v>
      </c>
      <c r="M144" s="207">
        <v>12500</v>
      </c>
    </row>
    <row r="145" spans="1:13">
      <c r="A145" s="201" t="s">
        <v>1074</v>
      </c>
      <c r="B145" s="201" t="s">
        <v>1045</v>
      </c>
      <c r="C145" s="201" t="s">
        <v>797</v>
      </c>
      <c r="D145" s="201" t="s">
        <v>1043</v>
      </c>
      <c r="E145" s="160">
        <v>1050000</v>
      </c>
      <c r="F145" s="201" t="s">
        <v>1039</v>
      </c>
      <c r="G145" s="166" t="s">
        <v>1040</v>
      </c>
      <c r="H145" s="160">
        <v>630000</v>
      </c>
      <c r="I145" s="167" t="s">
        <v>1046</v>
      </c>
      <c r="J145" s="204">
        <v>30</v>
      </c>
      <c r="K145" s="161" t="s">
        <v>802</v>
      </c>
      <c r="L145" s="207">
        <v>35000</v>
      </c>
      <c r="M145" s="207">
        <v>21000</v>
      </c>
    </row>
    <row r="146" spans="1:13">
      <c r="A146" s="201" t="s">
        <v>1077</v>
      </c>
      <c r="B146" s="201" t="s">
        <v>1047</v>
      </c>
      <c r="C146" s="201" t="s">
        <v>797</v>
      </c>
      <c r="D146" s="201" t="s">
        <v>1048</v>
      </c>
      <c r="E146" s="160">
        <v>500000</v>
      </c>
      <c r="F146" s="201" t="s">
        <v>1039</v>
      </c>
      <c r="G146" s="166" t="s">
        <v>1040</v>
      </c>
      <c r="H146" s="160">
        <v>312500</v>
      </c>
      <c r="I146" s="167" t="s">
        <v>1044</v>
      </c>
      <c r="J146" s="204">
        <v>25</v>
      </c>
      <c r="K146" s="161" t="s">
        <v>802</v>
      </c>
      <c r="L146" s="207">
        <v>20000</v>
      </c>
      <c r="M146" s="207">
        <v>12500</v>
      </c>
    </row>
    <row r="147" spans="1:13">
      <c r="A147" s="201" t="s">
        <v>1083</v>
      </c>
      <c r="B147" s="201" t="s">
        <v>1049</v>
      </c>
      <c r="C147" s="201" t="s">
        <v>797</v>
      </c>
      <c r="D147" s="201" t="s">
        <v>1048</v>
      </c>
      <c r="E147" s="160">
        <v>350000</v>
      </c>
      <c r="F147" s="201" t="s">
        <v>1039</v>
      </c>
      <c r="G147" s="166" t="s">
        <v>1040</v>
      </c>
      <c r="H147" s="160">
        <v>210000</v>
      </c>
      <c r="I147" s="167" t="s">
        <v>1046</v>
      </c>
      <c r="J147" s="204">
        <v>10</v>
      </c>
      <c r="K147" s="161" t="s">
        <v>802</v>
      </c>
      <c r="L147" s="207">
        <v>35000</v>
      </c>
      <c r="M147" s="207">
        <v>21000</v>
      </c>
    </row>
    <row r="148" spans="1:13">
      <c r="A148" s="201" t="s">
        <v>1086</v>
      </c>
      <c r="B148" s="201" t="s">
        <v>1051</v>
      </c>
      <c r="C148" s="201" t="s">
        <v>797</v>
      </c>
      <c r="D148" s="201" t="s">
        <v>1048</v>
      </c>
      <c r="E148" s="160">
        <v>2400000</v>
      </c>
      <c r="F148" s="201" t="s">
        <v>1039</v>
      </c>
      <c r="G148" s="166" t="s">
        <v>1040</v>
      </c>
      <c r="H148" s="160">
        <v>1400000</v>
      </c>
      <c r="I148" s="167" t="s">
        <v>831</v>
      </c>
      <c r="J148" s="204">
        <v>800</v>
      </c>
      <c r="K148" s="161" t="s">
        <v>812</v>
      </c>
      <c r="L148" s="207">
        <v>3000</v>
      </c>
      <c r="M148" s="207">
        <v>1750</v>
      </c>
    </row>
    <row r="149" spans="1:13">
      <c r="A149" s="201" t="s">
        <v>1089</v>
      </c>
      <c r="B149" s="201" t="s">
        <v>1052</v>
      </c>
      <c r="C149" s="201" t="s">
        <v>797</v>
      </c>
      <c r="D149" s="201" t="s">
        <v>1048</v>
      </c>
      <c r="E149" s="160">
        <v>2000000</v>
      </c>
      <c r="F149" s="201" t="s">
        <v>1039</v>
      </c>
      <c r="G149" s="166" t="s">
        <v>1040</v>
      </c>
      <c r="H149" s="160">
        <v>1100000</v>
      </c>
      <c r="I149" s="167" t="s">
        <v>1053</v>
      </c>
      <c r="J149" s="204">
        <v>1000</v>
      </c>
      <c r="K149" s="161" t="s">
        <v>812</v>
      </c>
      <c r="L149" s="207">
        <v>2000</v>
      </c>
      <c r="M149" s="207">
        <v>1100</v>
      </c>
    </row>
    <row r="150" spans="1:13">
      <c r="A150" s="201" t="s">
        <v>1091</v>
      </c>
      <c r="B150" s="201" t="s">
        <v>1055</v>
      </c>
      <c r="C150" s="201" t="s">
        <v>797</v>
      </c>
      <c r="D150" s="201" t="s">
        <v>1048</v>
      </c>
      <c r="E150" s="160">
        <v>2200000</v>
      </c>
      <c r="F150" s="201" t="s">
        <v>1039</v>
      </c>
      <c r="G150" s="166" t="s">
        <v>1040</v>
      </c>
      <c r="H150" s="160">
        <v>1430000</v>
      </c>
      <c r="I150" s="167" t="s">
        <v>811</v>
      </c>
      <c r="J150" s="204">
        <v>1100</v>
      </c>
      <c r="K150" s="161" t="s">
        <v>812</v>
      </c>
      <c r="L150" s="207">
        <v>2000</v>
      </c>
      <c r="M150" s="207">
        <v>1300</v>
      </c>
    </row>
    <row r="151" spans="1:13">
      <c r="A151" s="201" t="s">
        <v>1093</v>
      </c>
      <c r="B151" s="201" t="s">
        <v>1057</v>
      </c>
      <c r="C151" s="201" t="s">
        <v>797</v>
      </c>
      <c r="D151" s="201" t="s">
        <v>1048</v>
      </c>
      <c r="E151" s="160">
        <v>445050</v>
      </c>
      <c r="F151" s="201" t="s">
        <v>938</v>
      </c>
      <c r="G151" s="166" t="s">
        <v>939</v>
      </c>
      <c r="H151" s="160">
        <v>445050</v>
      </c>
      <c r="I151" s="167" t="s">
        <v>1058</v>
      </c>
      <c r="J151" s="204">
        <v>10</v>
      </c>
      <c r="K151" s="161" t="s">
        <v>802</v>
      </c>
      <c r="L151" s="207">
        <v>44505</v>
      </c>
      <c r="M151" s="207">
        <v>44505</v>
      </c>
    </row>
    <row r="152" spans="1:13">
      <c r="A152" s="201" t="s">
        <v>1095</v>
      </c>
      <c r="B152" s="201" t="s">
        <v>1060</v>
      </c>
      <c r="C152" s="201" t="s">
        <v>797</v>
      </c>
      <c r="D152" s="201" t="s">
        <v>1048</v>
      </c>
      <c r="E152" s="160">
        <v>222525</v>
      </c>
      <c r="F152" s="201" t="s">
        <v>938</v>
      </c>
      <c r="G152" s="166" t="s">
        <v>939</v>
      </c>
      <c r="H152" s="160">
        <v>222525</v>
      </c>
      <c r="I152" s="167" t="s">
        <v>1061</v>
      </c>
      <c r="J152" s="204">
        <v>15</v>
      </c>
      <c r="K152" s="161" t="s">
        <v>802</v>
      </c>
      <c r="L152" s="207">
        <v>14835</v>
      </c>
      <c r="M152" s="207">
        <v>14835</v>
      </c>
    </row>
    <row r="153" spans="1:13">
      <c r="A153" s="201" t="s">
        <v>1097</v>
      </c>
      <c r="B153" s="201" t="s">
        <v>1063</v>
      </c>
      <c r="C153" s="201" t="s">
        <v>797</v>
      </c>
      <c r="D153" s="201" t="s">
        <v>1064</v>
      </c>
      <c r="E153" s="160">
        <v>6875000</v>
      </c>
      <c r="F153" s="201" t="s">
        <v>1039</v>
      </c>
      <c r="G153" s="166" t="s">
        <v>1040</v>
      </c>
      <c r="H153" s="160">
        <v>5625000</v>
      </c>
      <c r="I153" s="167" t="s">
        <v>551</v>
      </c>
      <c r="J153" s="204">
        <v>125</v>
      </c>
      <c r="K153" s="161" t="s">
        <v>809</v>
      </c>
      <c r="L153" s="207">
        <v>55000</v>
      </c>
      <c r="M153" s="207">
        <v>45000</v>
      </c>
    </row>
    <row r="154" spans="1:13">
      <c r="A154" s="201" t="s">
        <v>1099</v>
      </c>
      <c r="B154" s="201" t="s">
        <v>1067</v>
      </c>
      <c r="C154" s="201" t="s">
        <v>797</v>
      </c>
      <c r="D154" s="201" t="s">
        <v>1064</v>
      </c>
      <c r="E154" s="160">
        <v>1500000</v>
      </c>
      <c r="F154" s="201" t="s">
        <v>1039</v>
      </c>
      <c r="G154" s="166" t="s">
        <v>1040</v>
      </c>
      <c r="H154" s="160">
        <v>1260000</v>
      </c>
      <c r="I154" s="167" t="s">
        <v>551</v>
      </c>
      <c r="J154" s="204">
        <v>30</v>
      </c>
      <c r="K154" s="161" t="s">
        <v>809</v>
      </c>
      <c r="L154" s="207">
        <v>50000</v>
      </c>
      <c r="M154" s="207">
        <v>42000</v>
      </c>
    </row>
    <row r="155" spans="1:13">
      <c r="A155" s="201" t="s">
        <v>1101</v>
      </c>
      <c r="B155" s="201" t="s">
        <v>1069</v>
      </c>
      <c r="C155" s="201" t="s">
        <v>797</v>
      </c>
      <c r="D155" s="201" t="s">
        <v>1064</v>
      </c>
      <c r="E155" s="160">
        <v>50000</v>
      </c>
      <c r="F155" s="201" t="s">
        <v>1039</v>
      </c>
      <c r="G155" s="166" t="s">
        <v>1040</v>
      </c>
      <c r="H155" s="160">
        <v>33500</v>
      </c>
      <c r="I155" s="167" t="s">
        <v>1070</v>
      </c>
      <c r="J155" s="204">
        <v>5</v>
      </c>
      <c r="K155" s="161" t="s">
        <v>802</v>
      </c>
      <c r="L155" s="207">
        <v>10000</v>
      </c>
      <c r="M155" s="207">
        <v>6700</v>
      </c>
    </row>
    <row r="156" spans="1:13">
      <c r="A156" s="201" t="s">
        <v>1103</v>
      </c>
      <c r="B156" s="201" t="s">
        <v>1072</v>
      </c>
      <c r="C156" s="201" t="s">
        <v>797</v>
      </c>
      <c r="D156" s="201" t="s">
        <v>1064</v>
      </c>
      <c r="E156" s="160">
        <v>11200000</v>
      </c>
      <c r="F156" s="201" t="s">
        <v>961</v>
      </c>
      <c r="G156" s="166" t="s">
        <v>962</v>
      </c>
      <c r="H156" s="160">
        <v>9600000</v>
      </c>
      <c r="I156" s="167" t="s">
        <v>1073</v>
      </c>
      <c r="J156" s="204">
        <v>200</v>
      </c>
      <c r="K156" s="161" t="s">
        <v>975</v>
      </c>
      <c r="L156" s="207">
        <v>56000</v>
      </c>
      <c r="M156" s="207">
        <v>48000</v>
      </c>
    </row>
    <row r="157" spans="1:13" ht="22.5">
      <c r="A157" s="201" t="s">
        <v>1105</v>
      </c>
      <c r="B157" s="201" t="s">
        <v>1075</v>
      </c>
      <c r="C157" s="201" t="s">
        <v>797</v>
      </c>
      <c r="D157" s="201" t="s">
        <v>1064</v>
      </c>
      <c r="E157" s="160">
        <v>795000</v>
      </c>
      <c r="F157" s="201" t="s">
        <v>961</v>
      </c>
      <c r="G157" s="166" t="s">
        <v>962</v>
      </c>
      <c r="H157" s="160">
        <v>477000</v>
      </c>
      <c r="I157" s="167" t="s">
        <v>1076</v>
      </c>
      <c r="J157" s="204">
        <v>53</v>
      </c>
      <c r="K157" s="161" t="s">
        <v>802</v>
      </c>
      <c r="L157" s="207">
        <v>15000</v>
      </c>
      <c r="M157" s="207">
        <v>9000</v>
      </c>
    </row>
    <row r="158" spans="1:13">
      <c r="A158" s="201" t="s">
        <v>2523</v>
      </c>
      <c r="B158" s="201" t="s">
        <v>1078</v>
      </c>
      <c r="C158" s="201" t="s">
        <v>797</v>
      </c>
      <c r="D158" s="201" t="s">
        <v>1079</v>
      </c>
      <c r="E158" s="160">
        <v>130952380</v>
      </c>
      <c r="F158" s="201" t="s">
        <v>1080</v>
      </c>
      <c r="G158" s="166" t="s">
        <v>1081</v>
      </c>
      <c r="H158" s="160">
        <v>110000000</v>
      </c>
      <c r="I158" s="167" t="s">
        <v>1082</v>
      </c>
      <c r="J158" s="204">
        <v>1</v>
      </c>
      <c r="K158" s="161" t="s">
        <v>802</v>
      </c>
      <c r="L158" s="207">
        <v>130952380</v>
      </c>
      <c r="M158" s="207">
        <v>110000000</v>
      </c>
    </row>
    <row r="159" spans="1:13">
      <c r="A159" s="201" t="s">
        <v>2524</v>
      </c>
      <c r="B159" s="201" t="s">
        <v>1084</v>
      </c>
      <c r="C159" s="201" t="s">
        <v>797</v>
      </c>
      <c r="D159" s="201" t="s">
        <v>1079</v>
      </c>
      <c r="E159" s="160">
        <v>214285715</v>
      </c>
      <c r="F159" s="201" t="s">
        <v>1080</v>
      </c>
      <c r="G159" s="166" t="s">
        <v>1081</v>
      </c>
      <c r="H159" s="160">
        <v>180000000</v>
      </c>
      <c r="I159" s="167" t="s">
        <v>1085</v>
      </c>
      <c r="J159" s="204">
        <v>1</v>
      </c>
      <c r="K159" s="161" t="s">
        <v>851</v>
      </c>
      <c r="L159" s="207">
        <v>214285715</v>
      </c>
      <c r="M159" s="207">
        <v>180000000</v>
      </c>
    </row>
    <row r="160" spans="1:13">
      <c r="A160" s="201" t="s">
        <v>2525</v>
      </c>
      <c r="B160" s="201" t="s">
        <v>1087</v>
      </c>
      <c r="C160" s="201" t="s">
        <v>797</v>
      </c>
      <c r="D160" s="201" t="s">
        <v>1088</v>
      </c>
      <c r="E160" s="160">
        <v>40000</v>
      </c>
      <c r="F160" s="201" t="s">
        <v>1039</v>
      </c>
      <c r="G160" s="166" t="s">
        <v>1040</v>
      </c>
      <c r="H160" s="160">
        <v>31000</v>
      </c>
      <c r="I160" s="167" t="s">
        <v>1070</v>
      </c>
      <c r="J160" s="204">
        <v>1</v>
      </c>
      <c r="K160" s="161" t="s">
        <v>802</v>
      </c>
      <c r="L160" s="207">
        <v>40000</v>
      </c>
      <c r="M160" s="207">
        <v>31000</v>
      </c>
    </row>
    <row r="161" spans="1:13">
      <c r="A161" s="201" t="s">
        <v>2526</v>
      </c>
      <c r="B161" s="201" t="s">
        <v>1090</v>
      </c>
      <c r="C161" s="201" t="s">
        <v>797</v>
      </c>
      <c r="D161" s="201" t="s">
        <v>1088</v>
      </c>
      <c r="E161" s="160">
        <v>45000</v>
      </c>
      <c r="F161" s="201" t="s">
        <v>1039</v>
      </c>
      <c r="G161" s="166" t="s">
        <v>1040</v>
      </c>
      <c r="H161" s="160">
        <v>34000</v>
      </c>
      <c r="I161" s="167" t="s">
        <v>1070</v>
      </c>
      <c r="J161" s="204">
        <v>1</v>
      </c>
      <c r="K161" s="161" t="s">
        <v>802</v>
      </c>
      <c r="L161" s="207">
        <v>45000</v>
      </c>
      <c r="M161" s="207">
        <v>34000</v>
      </c>
    </row>
    <row r="162" spans="1:13">
      <c r="A162" s="201" t="s">
        <v>2527</v>
      </c>
      <c r="B162" s="201" t="s">
        <v>1092</v>
      </c>
      <c r="C162" s="201" t="s">
        <v>797</v>
      </c>
      <c r="D162" s="201" t="s">
        <v>1088</v>
      </c>
      <c r="E162" s="160">
        <v>52000</v>
      </c>
      <c r="F162" s="201" t="s">
        <v>1039</v>
      </c>
      <c r="G162" s="166" t="s">
        <v>1040</v>
      </c>
      <c r="H162" s="160">
        <v>46000</v>
      </c>
      <c r="I162" s="167" t="s">
        <v>1070</v>
      </c>
      <c r="J162" s="204">
        <v>1</v>
      </c>
      <c r="K162" s="161" t="s">
        <v>802</v>
      </c>
      <c r="L162" s="207">
        <v>52000</v>
      </c>
      <c r="M162" s="207">
        <v>46000</v>
      </c>
    </row>
    <row r="163" spans="1:13">
      <c r="A163" s="201" t="s">
        <v>2528</v>
      </c>
      <c r="B163" s="201" t="s">
        <v>1094</v>
      </c>
      <c r="C163" s="201" t="s">
        <v>797</v>
      </c>
      <c r="D163" s="201" t="s">
        <v>1088</v>
      </c>
      <c r="E163" s="160">
        <v>47500</v>
      </c>
      <c r="F163" s="201" t="s">
        <v>1039</v>
      </c>
      <c r="G163" s="166" t="s">
        <v>1040</v>
      </c>
      <c r="H163" s="160">
        <v>45700</v>
      </c>
      <c r="I163" s="167" t="s">
        <v>1070</v>
      </c>
      <c r="J163" s="204">
        <v>1</v>
      </c>
      <c r="K163" s="161" t="s">
        <v>802</v>
      </c>
      <c r="L163" s="207">
        <v>47500</v>
      </c>
      <c r="M163" s="207">
        <v>45700</v>
      </c>
    </row>
    <row r="164" spans="1:13">
      <c r="A164" s="201" t="s">
        <v>2529</v>
      </c>
      <c r="B164" s="201" t="s">
        <v>1096</v>
      </c>
      <c r="C164" s="201" t="s">
        <v>797</v>
      </c>
      <c r="D164" s="201" t="s">
        <v>1088</v>
      </c>
      <c r="E164" s="160">
        <v>270000</v>
      </c>
      <c r="F164" s="201" t="s">
        <v>1039</v>
      </c>
      <c r="G164" s="166" t="s">
        <v>1040</v>
      </c>
      <c r="H164" s="160">
        <v>190000</v>
      </c>
      <c r="I164" s="167" t="s">
        <v>1070</v>
      </c>
      <c r="J164" s="204">
        <v>20</v>
      </c>
      <c r="K164" s="161" t="s">
        <v>802</v>
      </c>
      <c r="L164" s="207">
        <v>13500</v>
      </c>
      <c r="M164" s="207">
        <v>9500</v>
      </c>
    </row>
    <row r="165" spans="1:13">
      <c r="A165" s="201" t="s">
        <v>2530</v>
      </c>
      <c r="B165" s="201" t="s">
        <v>1098</v>
      </c>
      <c r="C165" s="201" t="s">
        <v>797</v>
      </c>
      <c r="D165" s="201" t="s">
        <v>1088</v>
      </c>
      <c r="E165" s="160">
        <v>400000</v>
      </c>
      <c r="F165" s="201" t="s">
        <v>1039</v>
      </c>
      <c r="G165" s="166" t="s">
        <v>1040</v>
      </c>
      <c r="H165" s="160">
        <v>300000</v>
      </c>
      <c r="I165" s="167" t="s">
        <v>1070</v>
      </c>
      <c r="J165" s="204">
        <v>20</v>
      </c>
      <c r="K165" s="161" t="s">
        <v>802</v>
      </c>
      <c r="L165" s="207">
        <v>20000</v>
      </c>
      <c r="M165" s="207">
        <v>15000</v>
      </c>
    </row>
    <row r="166" spans="1:13">
      <c r="A166" s="201" t="s">
        <v>2531</v>
      </c>
      <c r="B166" s="201" t="s">
        <v>1100</v>
      </c>
      <c r="C166" s="201" t="s">
        <v>797</v>
      </c>
      <c r="D166" s="201" t="s">
        <v>1088</v>
      </c>
      <c r="E166" s="160">
        <v>140000</v>
      </c>
      <c r="F166" s="201" t="s">
        <v>1039</v>
      </c>
      <c r="G166" s="166" t="s">
        <v>1040</v>
      </c>
      <c r="H166" s="160">
        <v>110000</v>
      </c>
      <c r="I166" s="167" t="s">
        <v>1070</v>
      </c>
      <c r="J166" s="204">
        <v>5</v>
      </c>
      <c r="K166" s="161" t="s">
        <v>802</v>
      </c>
      <c r="L166" s="207">
        <v>28000</v>
      </c>
      <c r="M166" s="207">
        <v>22000</v>
      </c>
    </row>
    <row r="167" spans="1:13">
      <c r="A167" s="201" t="s">
        <v>2532</v>
      </c>
      <c r="B167" s="201" t="s">
        <v>1102</v>
      </c>
      <c r="C167" s="201" t="s">
        <v>797</v>
      </c>
      <c r="D167" s="201" t="s">
        <v>1088</v>
      </c>
      <c r="E167" s="160">
        <v>95000</v>
      </c>
      <c r="F167" s="201" t="s">
        <v>1039</v>
      </c>
      <c r="G167" s="166" t="s">
        <v>1040</v>
      </c>
      <c r="H167" s="160">
        <v>87000</v>
      </c>
      <c r="I167" s="167" t="s">
        <v>1070</v>
      </c>
      <c r="J167" s="204">
        <v>1</v>
      </c>
      <c r="K167" s="161" t="s">
        <v>802</v>
      </c>
      <c r="L167" s="207">
        <v>95000</v>
      </c>
      <c r="M167" s="207">
        <v>87000</v>
      </c>
    </row>
    <row r="168" spans="1:13">
      <c r="A168" s="201" t="s">
        <v>1065</v>
      </c>
      <c r="B168" s="201" t="s">
        <v>1104</v>
      </c>
      <c r="C168" s="201" t="s">
        <v>797</v>
      </c>
      <c r="D168" s="201" t="s">
        <v>1088</v>
      </c>
      <c r="E168" s="160">
        <v>40000</v>
      </c>
      <c r="F168" s="201" t="s">
        <v>1039</v>
      </c>
      <c r="G168" s="166" t="s">
        <v>1040</v>
      </c>
      <c r="H168" s="160">
        <v>29000</v>
      </c>
      <c r="I168" s="167" t="s">
        <v>1070</v>
      </c>
      <c r="J168" s="204">
        <v>1</v>
      </c>
      <c r="K168" s="161" t="s">
        <v>802</v>
      </c>
      <c r="L168" s="207">
        <v>40000</v>
      </c>
      <c r="M168" s="207">
        <v>29000</v>
      </c>
    </row>
    <row r="169" spans="1:13">
      <c r="A169" s="201" t="s">
        <v>2533</v>
      </c>
      <c r="B169" s="201" t="s">
        <v>1106</v>
      </c>
      <c r="C169" s="201" t="s">
        <v>797</v>
      </c>
      <c r="D169" s="201" t="s">
        <v>1107</v>
      </c>
      <c r="E169" s="160">
        <v>600000</v>
      </c>
      <c r="F169" s="201" t="s">
        <v>869</v>
      </c>
      <c r="G169" s="166" t="s">
        <v>870</v>
      </c>
      <c r="H169" s="160">
        <v>600000</v>
      </c>
      <c r="I169" s="167" t="s">
        <v>562</v>
      </c>
      <c r="J169" s="204">
        <v>2000</v>
      </c>
      <c r="K169" s="161" t="s">
        <v>802</v>
      </c>
      <c r="L169" s="207">
        <v>300</v>
      </c>
      <c r="M169" s="207">
        <v>300</v>
      </c>
    </row>
    <row r="170" spans="1:13" ht="22.5">
      <c r="A170" s="201" t="s">
        <v>2215</v>
      </c>
      <c r="B170" s="201" t="s">
        <v>2216</v>
      </c>
      <c r="C170" s="201" t="s">
        <v>797</v>
      </c>
      <c r="D170" s="201" t="s">
        <v>2217</v>
      </c>
      <c r="E170" s="160">
        <v>1600000</v>
      </c>
      <c r="F170" s="201" t="s">
        <v>1039</v>
      </c>
      <c r="G170" s="166" t="s">
        <v>1040</v>
      </c>
      <c r="H170" s="160">
        <v>960000</v>
      </c>
      <c r="I170" s="167" t="s">
        <v>2218</v>
      </c>
      <c r="J170" s="204">
        <v>80</v>
      </c>
      <c r="K170" s="161" t="s">
        <v>825</v>
      </c>
      <c r="L170" s="207">
        <v>20000</v>
      </c>
      <c r="M170" s="207">
        <v>12000</v>
      </c>
    </row>
    <row r="171" spans="1:13" ht="45">
      <c r="A171" s="201" t="s">
        <v>2219</v>
      </c>
      <c r="B171" s="201" t="s">
        <v>2220</v>
      </c>
      <c r="C171" s="201" t="s">
        <v>797</v>
      </c>
      <c r="D171" s="201" t="s">
        <v>2217</v>
      </c>
      <c r="E171" s="160">
        <v>4500000</v>
      </c>
      <c r="F171" s="201" t="s">
        <v>2221</v>
      </c>
      <c r="G171" s="166" t="s">
        <v>2222</v>
      </c>
      <c r="H171" s="160">
        <v>3500000</v>
      </c>
      <c r="I171" s="167" t="s">
        <v>2223</v>
      </c>
      <c r="J171" s="204">
        <v>1</v>
      </c>
      <c r="K171" s="161" t="s">
        <v>802</v>
      </c>
      <c r="L171" s="207">
        <v>4500000</v>
      </c>
      <c r="M171" s="207">
        <v>3500000</v>
      </c>
    </row>
    <row r="172" spans="1:13">
      <c r="A172" s="201" t="s">
        <v>2224</v>
      </c>
      <c r="B172" s="201" t="s">
        <v>2225</v>
      </c>
      <c r="C172" s="201" t="s">
        <v>797</v>
      </c>
      <c r="D172" s="201" t="s">
        <v>2226</v>
      </c>
      <c r="E172" s="160">
        <v>2877000</v>
      </c>
      <c r="F172" s="201" t="s">
        <v>878</v>
      </c>
      <c r="G172" s="166" t="s">
        <v>879</v>
      </c>
      <c r="H172" s="160">
        <v>1200000</v>
      </c>
      <c r="I172" s="167" t="s">
        <v>2227</v>
      </c>
      <c r="J172" s="204">
        <v>1</v>
      </c>
      <c r="K172" s="161" t="s">
        <v>802</v>
      </c>
      <c r="L172" s="207">
        <v>2877000</v>
      </c>
      <c r="M172" s="207">
        <v>1200000</v>
      </c>
    </row>
    <row r="173" spans="1:13" ht="22.5">
      <c r="A173" s="201" t="s">
        <v>2228</v>
      </c>
      <c r="B173" s="201" t="s">
        <v>2229</v>
      </c>
      <c r="C173" s="201" t="s">
        <v>797</v>
      </c>
      <c r="D173" s="201" t="s">
        <v>2226</v>
      </c>
      <c r="E173" s="160">
        <v>5000000</v>
      </c>
      <c r="F173" s="201" t="s">
        <v>2230</v>
      </c>
      <c r="G173" s="166" t="s">
        <v>2231</v>
      </c>
      <c r="H173" s="160">
        <v>4400000</v>
      </c>
      <c r="I173" s="167" t="s">
        <v>2232</v>
      </c>
      <c r="J173" s="204">
        <v>200</v>
      </c>
      <c r="K173" s="161" t="s">
        <v>812</v>
      </c>
      <c r="L173" s="207">
        <v>25000</v>
      </c>
      <c r="M173" s="207">
        <v>22000</v>
      </c>
    </row>
    <row r="174" spans="1:13" ht="22.5">
      <c r="A174" s="201" t="s">
        <v>2233</v>
      </c>
      <c r="B174" s="201" t="s">
        <v>2234</v>
      </c>
      <c r="C174" s="201" t="s">
        <v>797</v>
      </c>
      <c r="D174" s="201" t="s">
        <v>2226</v>
      </c>
      <c r="E174" s="160">
        <v>10000000</v>
      </c>
      <c r="F174" s="201" t="s">
        <v>2230</v>
      </c>
      <c r="G174" s="166" t="s">
        <v>2231</v>
      </c>
      <c r="H174" s="160">
        <v>8800000</v>
      </c>
      <c r="I174" s="167" t="s">
        <v>2232</v>
      </c>
      <c r="J174" s="204">
        <v>400</v>
      </c>
      <c r="K174" s="161" t="s">
        <v>812</v>
      </c>
      <c r="L174" s="207">
        <v>25000</v>
      </c>
      <c r="M174" s="207">
        <v>22000</v>
      </c>
    </row>
    <row r="175" spans="1:13" ht="56.25">
      <c r="A175" s="201" t="s">
        <v>2235</v>
      </c>
      <c r="B175" s="201" t="s">
        <v>2236</v>
      </c>
      <c r="C175" s="201" t="s">
        <v>797</v>
      </c>
      <c r="D175" s="201" t="s">
        <v>2226</v>
      </c>
      <c r="E175" s="160">
        <v>14000000</v>
      </c>
      <c r="F175" s="201" t="s">
        <v>897</v>
      </c>
      <c r="G175" s="166" t="s">
        <v>898</v>
      </c>
      <c r="H175" s="160">
        <v>12800000</v>
      </c>
      <c r="I175" s="167" t="s">
        <v>899</v>
      </c>
      <c r="J175" s="204">
        <v>4000</v>
      </c>
      <c r="K175" s="161" t="s">
        <v>812</v>
      </c>
      <c r="L175" s="207">
        <v>3500</v>
      </c>
      <c r="M175" s="207">
        <v>3200</v>
      </c>
    </row>
    <row r="176" spans="1:13" ht="45">
      <c r="A176" s="201" t="s">
        <v>2237</v>
      </c>
      <c r="B176" s="201" t="s">
        <v>2238</v>
      </c>
      <c r="C176" s="201" t="s">
        <v>797</v>
      </c>
      <c r="D176" s="201" t="s">
        <v>2239</v>
      </c>
      <c r="E176" s="160">
        <v>3725000</v>
      </c>
      <c r="F176" s="201" t="s">
        <v>805</v>
      </c>
      <c r="G176" s="166" t="s">
        <v>806</v>
      </c>
      <c r="H176" s="160">
        <v>2750000</v>
      </c>
      <c r="I176" s="167" t="s">
        <v>2240</v>
      </c>
      <c r="J176" s="204">
        <v>25000</v>
      </c>
      <c r="K176" s="161" t="s">
        <v>802</v>
      </c>
      <c r="L176" s="207">
        <v>149</v>
      </c>
      <c r="M176" s="207">
        <v>110</v>
      </c>
    </row>
    <row r="177" spans="1:13" ht="90">
      <c r="A177" s="201" t="s">
        <v>2242</v>
      </c>
      <c r="B177" s="201" t="s">
        <v>2243</v>
      </c>
      <c r="C177" s="201" t="s">
        <v>797</v>
      </c>
      <c r="D177" s="201" t="s">
        <v>2239</v>
      </c>
      <c r="E177" s="160">
        <v>21847700</v>
      </c>
      <c r="F177" s="201" t="s">
        <v>2244</v>
      </c>
      <c r="G177" s="166" t="s">
        <v>2245</v>
      </c>
      <c r="H177" s="160">
        <v>18998000</v>
      </c>
      <c r="I177" s="167" t="s">
        <v>2246</v>
      </c>
      <c r="J177" s="204">
        <v>1</v>
      </c>
      <c r="K177" s="161" t="s">
        <v>851</v>
      </c>
      <c r="L177" s="207">
        <v>21847700</v>
      </c>
      <c r="M177" s="207">
        <v>18998000</v>
      </c>
    </row>
    <row r="178" spans="1:13" ht="33.75">
      <c r="A178" s="201" t="s">
        <v>2247</v>
      </c>
      <c r="B178" s="201" t="s">
        <v>2248</v>
      </c>
      <c r="C178" s="201" t="s">
        <v>797</v>
      </c>
      <c r="D178" s="201" t="s">
        <v>2249</v>
      </c>
      <c r="E178" s="160">
        <v>6000000</v>
      </c>
      <c r="F178" s="201" t="s">
        <v>557</v>
      </c>
      <c r="G178" s="166" t="s">
        <v>895</v>
      </c>
      <c r="H178" s="160">
        <v>6000000</v>
      </c>
      <c r="I178" s="167" t="s">
        <v>556</v>
      </c>
      <c r="J178" s="204">
        <v>3</v>
      </c>
      <c r="K178" s="161" t="s">
        <v>802</v>
      </c>
      <c r="L178" s="207">
        <v>2000000</v>
      </c>
      <c r="M178" s="207">
        <v>2000000</v>
      </c>
    </row>
    <row r="179" spans="1:13">
      <c r="A179" s="201" t="s">
        <v>1036</v>
      </c>
      <c r="B179" s="201" t="s">
        <v>2250</v>
      </c>
      <c r="C179" s="201" t="s">
        <v>797</v>
      </c>
      <c r="D179" s="201" t="s">
        <v>2249</v>
      </c>
      <c r="E179" s="160">
        <v>1900000</v>
      </c>
      <c r="F179" s="201" t="s">
        <v>912</v>
      </c>
      <c r="G179" s="166" t="s">
        <v>913</v>
      </c>
      <c r="H179" s="160">
        <v>1250000</v>
      </c>
      <c r="I179" s="167" t="s">
        <v>2251</v>
      </c>
      <c r="J179" s="204">
        <v>1</v>
      </c>
      <c r="K179" s="161" t="s">
        <v>802</v>
      </c>
      <c r="L179" s="207">
        <v>1900000</v>
      </c>
      <c r="M179" s="207">
        <v>1250000</v>
      </c>
    </row>
    <row r="180" spans="1:13">
      <c r="A180" s="201" t="s">
        <v>2252</v>
      </c>
      <c r="B180" s="201" t="s">
        <v>2253</v>
      </c>
      <c r="C180" s="201" t="s">
        <v>797</v>
      </c>
      <c r="D180" s="201" t="s">
        <v>2254</v>
      </c>
      <c r="E180" s="160">
        <v>8763000</v>
      </c>
      <c r="F180" s="201" t="s">
        <v>943</v>
      </c>
      <c r="G180" s="166" t="s">
        <v>944</v>
      </c>
      <c r="H180" s="160">
        <v>8763000</v>
      </c>
      <c r="I180" s="167" t="s">
        <v>945</v>
      </c>
      <c r="J180" s="204">
        <v>20</v>
      </c>
      <c r="K180" s="161" t="s">
        <v>946</v>
      </c>
      <c r="L180" s="207">
        <v>438150</v>
      </c>
      <c r="M180" s="207">
        <v>438150</v>
      </c>
    </row>
    <row r="181" spans="1:13" ht="45">
      <c r="A181" s="201" t="s">
        <v>2255</v>
      </c>
      <c r="B181" s="201" t="s">
        <v>2256</v>
      </c>
      <c r="C181" s="201" t="s">
        <v>797</v>
      </c>
      <c r="D181" s="201" t="s">
        <v>2254</v>
      </c>
      <c r="E181" s="160">
        <v>300000</v>
      </c>
      <c r="F181" s="201" t="s">
        <v>901</v>
      </c>
      <c r="G181" s="166" t="s">
        <v>902</v>
      </c>
      <c r="H181" s="160">
        <v>195000</v>
      </c>
      <c r="I181" s="167" t="s">
        <v>2223</v>
      </c>
      <c r="J181" s="204">
        <v>1</v>
      </c>
      <c r="K181" s="161" t="s">
        <v>802</v>
      </c>
      <c r="L181" s="207">
        <v>300000</v>
      </c>
      <c r="M181" s="207">
        <v>195000</v>
      </c>
    </row>
    <row r="182" spans="1:13" ht="45">
      <c r="A182" s="201" t="s">
        <v>2257</v>
      </c>
      <c r="B182" s="201" t="s">
        <v>2258</v>
      </c>
      <c r="C182" s="201" t="s">
        <v>797</v>
      </c>
      <c r="D182" s="201" t="s">
        <v>2254</v>
      </c>
      <c r="E182" s="160">
        <v>4500000</v>
      </c>
      <c r="F182" s="201" t="s">
        <v>901</v>
      </c>
      <c r="G182" s="166" t="s">
        <v>902</v>
      </c>
      <c r="H182" s="160">
        <v>3890000</v>
      </c>
      <c r="I182" s="167" t="s">
        <v>2223</v>
      </c>
      <c r="J182" s="204">
        <v>1</v>
      </c>
      <c r="K182" s="161" t="s">
        <v>802</v>
      </c>
      <c r="L182" s="207">
        <v>4500000</v>
      </c>
      <c r="M182" s="207">
        <v>3890000</v>
      </c>
    </row>
    <row r="183" spans="1:13">
      <c r="A183" s="201" t="s">
        <v>2259</v>
      </c>
      <c r="B183" s="201" t="s">
        <v>2260</v>
      </c>
      <c r="C183" s="201" t="s">
        <v>797</v>
      </c>
      <c r="D183" s="201" t="s">
        <v>2261</v>
      </c>
      <c r="E183" s="160">
        <v>7000000</v>
      </c>
      <c r="F183" s="201" t="s">
        <v>1039</v>
      </c>
      <c r="G183" s="166" t="s">
        <v>1040</v>
      </c>
      <c r="H183" s="160">
        <v>3850000</v>
      </c>
      <c r="I183" s="167" t="s">
        <v>672</v>
      </c>
      <c r="J183" s="204">
        <v>350</v>
      </c>
      <c r="K183" s="161" t="s">
        <v>812</v>
      </c>
      <c r="L183" s="207">
        <v>20000</v>
      </c>
      <c r="M183" s="207">
        <v>11000</v>
      </c>
    </row>
    <row r="184" spans="1:13">
      <c r="A184" s="201" t="s">
        <v>2262</v>
      </c>
      <c r="B184" s="201" t="s">
        <v>2263</v>
      </c>
      <c r="C184" s="201" t="s">
        <v>797</v>
      </c>
      <c r="D184" s="201" t="s">
        <v>2261</v>
      </c>
      <c r="E184" s="160">
        <v>600000</v>
      </c>
      <c r="F184" s="201" t="s">
        <v>1039</v>
      </c>
      <c r="G184" s="166" t="s">
        <v>1040</v>
      </c>
      <c r="H184" s="160">
        <v>240000</v>
      </c>
      <c r="I184" s="167" t="s">
        <v>829</v>
      </c>
      <c r="J184" s="204">
        <v>30</v>
      </c>
      <c r="K184" s="161" t="s">
        <v>802</v>
      </c>
      <c r="L184" s="207">
        <v>20000</v>
      </c>
      <c r="M184" s="207">
        <v>8000</v>
      </c>
    </row>
    <row r="185" spans="1:13">
      <c r="A185" s="201" t="s">
        <v>2264</v>
      </c>
      <c r="B185" s="201" t="s">
        <v>2265</v>
      </c>
      <c r="C185" s="201" t="s">
        <v>797</v>
      </c>
      <c r="D185" s="201" t="s">
        <v>2266</v>
      </c>
      <c r="E185" s="160">
        <v>250000</v>
      </c>
      <c r="F185" s="201" t="s">
        <v>1039</v>
      </c>
      <c r="G185" s="166" t="s">
        <v>1040</v>
      </c>
      <c r="H185" s="160">
        <v>150000</v>
      </c>
      <c r="I185" s="167" t="s">
        <v>2267</v>
      </c>
      <c r="J185" s="204">
        <v>10</v>
      </c>
      <c r="K185" s="161" t="s">
        <v>802</v>
      </c>
      <c r="L185" s="207">
        <v>25000</v>
      </c>
      <c r="M185" s="207">
        <v>15000</v>
      </c>
    </row>
    <row r="186" spans="1:13">
      <c r="A186" s="201" t="s">
        <v>2268</v>
      </c>
      <c r="B186" s="201" t="s">
        <v>2269</v>
      </c>
      <c r="C186" s="201" t="s">
        <v>797</v>
      </c>
      <c r="D186" s="201" t="s">
        <v>2266</v>
      </c>
      <c r="E186" s="160">
        <v>400000</v>
      </c>
      <c r="F186" s="201" t="s">
        <v>1039</v>
      </c>
      <c r="G186" s="166" t="s">
        <v>1040</v>
      </c>
      <c r="H186" s="160">
        <v>220000</v>
      </c>
      <c r="I186" s="167" t="s">
        <v>2270</v>
      </c>
      <c r="J186" s="204">
        <v>20</v>
      </c>
      <c r="K186" s="161" t="s">
        <v>802</v>
      </c>
      <c r="L186" s="207">
        <v>20000</v>
      </c>
      <c r="M186" s="207">
        <v>11000</v>
      </c>
    </row>
    <row r="187" spans="1:13">
      <c r="A187" s="201" t="s">
        <v>2271</v>
      </c>
      <c r="B187" s="201" t="s">
        <v>2272</v>
      </c>
      <c r="C187" s="201" t="s">
        <v>797</v>
      </c>
      <c r="D187" s="201" t="s">
        <v>2273</v>
      </c>
      <c r="E187" s="160">
        <v>420000</v>
      </c>
      <c r="F187" s="201" t="s">
        <v>2274</v>
      </c>
      <c r="G187" s="166" t="s">
        <v>2275</v>
      </c>
      <c r="H187" s="160">
        <v>314240</v>
      </c>
      <c r="I187" s="167" t="s">
        <v>2276</v>
      </c>
      <c r="J187" s="204">
        <v>4</v>
      </c>
      <c r="K187" s="161" t="s">
        <v>802</v>
      </c>
      <c r="L187" s="207">
        <v>105000</v>
      </c>
      <c r="M187" s="207">
        <v>78560</v>
      </c>
    </row>
    <row r="188" spans="1:13">
      <c r="A188" s="201" t="s">
        <v>2277</v>
      </c>
      <c r="B188" s="201" t="s">
        <v>2278</v>
      </c>
      <c r="C188" s="201" t="s">
        <v>797</v>
      </c>
      <c r="D188" s="201" t="s">
        <v>2273</v>
      </c>
      <c r="E188" s="160">
        <v>175000</v>
      </c>
      <c r="F188" s="201" t="s">
        <v>2274</v>
      </c>
      <c r="G188" s="166" t="s">
        <v>2275</v>
      </c>
      <c r="H188" s="160">
        <v>125000</v>
      </c>
      <c r="I188" s="167" t="s">
        <v>2279</v>
      </c>
      <c r="J188" s="204">
        <v>5</v>
      </c>
      <c r="K188" s="161" t="s">
        <v>802</v>
      </c>
      <c r="L188" s="207">
        <v>35000</v>
      </c>
      <c r="M188" s="207">
        <v>25000</v>
      </c>
    </row>
    <row r="189" spans="1:13">
      <c r="A189" s="201" t="s">
        <v>2280</v>
      </c>
      <c r="B189" s="201" t="s">
        <v>2281</v>
      </c>
      <c r="C189" s="201" t="s">
        <v>797</v>
      </c>
      <c r="D189" s="201" t="s">
        <v>2273</v>
      </c>
      <c r="E189" s="160">
        <v>780000</v>
      </c>
      <c r="F189" s="201" t="s">
        <v>2274</v>
      </c>
      <c r="G189" s="166" t="s">
        <v>2275</v>
      </c>
      <c r="H189" s="160">
        <v>654000</v>
      </c>
      <c r="I189" s="167" t="s">
        <v>2279</v>
      </c>
      <c r="J189" s="204">
        <v>6</v>
      </c>
      <c r="K189" s="161" t="s">
        <v>802</v>
      </c>
      <c r="L189" s="207">
        <v>130000</v>
      </c>
      <c r="M189" s="207">
        <v>109000</v>
      </c>
    </row>
    <row r="190" spans="1:13">
      <c r="A190" s="201" t="s">
        <v>2282</v>
      </c>
      <c r="B190" s="201" t="s">
        <v>2283</v>
      </c>
      <c r="C190" s="201" t="s">
        <v>797</v>
      </c>
      <c r="D190" s="201" t="s">
        <v>2273</v>
      </c>
      <c r="E190" s="160">
        <v>61500</v>
      </c>
      <c r="F190" s="201" t="s">
        <v>2274</v>
      </c>
      <c r="G190" s="166" t="s">
        <v>2275</v>
      </c>
      <c r="H190" s="160">
        <v>34500</v>
      </c>
      <c r="I190" s="167" t="s">
        <v>2284</v>
      </c>
      <c r="J190" s="204">
        <v>5</v>
      </c>
      <c r="K190" s="161" t="s">
        <v>802</v>
      </c>
      <c r="L190" s="207">
        <v>12300</v>
      </c>
      <c r="M190" s="207">
        <v>6900</v>
      </c>
    </row>
    <row r="191" spans="1:13">
      <c r="A191" s="201" t="s">
        <v>2285</v>
      </c>
      <c r="B191" s="201" t="s">
        <v>2286</v>
      </c>
      <c r="C191" s="201" t="s">
        <v>797</v>
      </c>
      <c r="D191" s="201" t="s">
        <v>2273</v>
      </c>
      <c r="E191" s="160">
        <v>2000000</v>
      </c>
      <c r="F191" s="201" t="s">
        <v>2274</v>
      </c>
      <c r="G191" s="166" t="s">
        <v>2275</v>
      </c>
      <c r="H191" s="160">
        <v>1250000</v>
      </c>
      <c r="I191" s="167" t="s">
        <v>2276</v>
      </c>
      <c r="J191" s="204">
        <v>250</v>
      </c>
      <c r="K191" s="161" t="s">
        <v>802</v>
      </c>
      <c r="L191" s="207">
        <v>8000</v>
      </c>
      <c r="M191" s="207">
        <v>5000</v>
      </c>
    </row>
    <row r="192" spans="1:13">
      <c r="A192" s="201" t="s">
        <v>2241</v>
      </c>
      <c r="B192" s="201" t="s">
        <v>2287</v>
      </c>
      <c r="C192" s="201" t="s">
        <v>797</v>
      </c>
      <c r="D192" s="201" t="s">
        <v>2273</v>
      </c>
      <c r="E192" s="160">
        <v>472500</v>
      </c>
      <c r="F192" s="201" t="s">
        <v>2274</v>
      </c>
      <c r="G192" s="166" t="s">
        <v>2275</v>
      </c>
      <c r="H192" s="160">
        <v>315000</v>
      </c>
      <c r="I192" s="167" t="s">
        <v>2288</v>
      </c>
      <c r="J192" s="204">
        <v>35</v>
      </c>
      <c r="K192" s="161" t="s">
        <v>802</v>
      </c>
      <c r="L192" s="207">
        <v>13500</v>
      </c>
      <c r="M192" s="207">
        <v>9000</v>
      </c>
    </row>
    <row r="193" spans="1:13">
      <c r="A193" s="201" t="s">
        <v>2289</v>
      </c>
      <c r="B193" s="201" t="s">
        <v>2290</v>
      </c>
      <c r="C193" s="201" t="s">
        <v>797</v>
      </c>
      <c r="D193" s="201" t="s">
        <v>2273</v>
      </c>
      <c r="E193" s="160">
        <v>6750000</v>
      </c>
      <c r="F193" s="201" t="s">
        <v>2274</v>
      </c>
      <c r="G193" s="166" t="s">
        <v>2275</v>
      </c>
      <c r="H193" s="160">
        <v>3700000</v>
      </c>
      <c r="I193" s="167" t="s">
        <v>2291</v>
      </c>
      <c r="J193" s="204">
        <v>500</v>
      </c>
      <c r="K193" s="161" t="s">
        <v>825</v>
      </c>
      <c r="L193" s="207">
        <v>13500</v>
      </c>
      <c r="M193" s="207">
        <v>7400</v>
      </c>
    </row>
    <row r="194" spans="1:13">
      <c r="A194" s="201" t="s">
        <v>2292</v>
      </c>
      <c r="B194" s="201" t="s">
        <v>2293</v>
      </c>
      <c r="C194" s="201" t="s">
        <v>797</v>
      </c>
      <c r="D194" s="201" t="s">
        <v>2273</v>
      </c>
      <c r="E194" s="160">
        <v>2400000</v>
      </c>
      <c r="F194" s="201" t="s">
        <v>2274</v>
      </c>
      <c r="G194" s="166" t="s">
        <v>2275</v>
      </c>
      <c r="H194" s="160">
        <v>1408000</v>
      </c>
      <c r="I194" s="167" t="s">
        <v>2291</v>
      </c>
      <c r="J194" s="204">
        <v>160</v>
      </c>
      <c r="K194" s="161" t="s">
        <v>825</v>
      </c>
      <c r="L194" s="207">
        <v>15000</v>
      </c>
      <c r="M194" s="207">
        <v>8800</v>
      </c>
    </row>
    <row r="195" spans="1:13">
      <c r="A195" s="201" t="s">
        <v>1022</v>
      </c>
      <c r="B195" s="201" t="s">
        <v>2294</v>
      </c>
      <c r="C195" s="201" t="s">
        <v>797</v>
      </c>
      <c r="D195" s="201" t="s">
        <v>2273</v>
      </c>
      <c r="E195" s="160">
        <v>2070000</v>
      </c>
      <c r="F195" s="201" t="s">
        <v>2274</v>
      </c>
      <c r="G195" s="166" t="s">
        <v>2275</v>
      </c>
      <c r="H195" s="160">
        <v>1404000</v>
      </c>
      <c r="I195" s="167" t="s">
        <v>2295</v>
      </c>
      <c r="J195" s="204">
        <v>180</v>
      </c>
      <c r="K195" s="161" t="s">
        <v>802</v>
      </c>
      <c r="L195" s="207">
        <v>11500</v>
      </c>
      <c r="M195" s="207">
        <v>7800</v>
      </c>
    </row>
    <row r="196" spans="1:13">
      <c r="A196" s="201" t="s">
        <v>2296</v>
      </c>
      <c r="B196" s="201" t="s">
        <v>2297</v>
      </c>
      <c r="C196" s="201" t="s">
        <v>797</v>
      </c>
      <c r="D196" s="201" t="s">
        <v>2273</v>
      </c>
      <c r="E196" s="160">
        <v>160000</v>
      </c>
      <c r="F196" s="201" t="s">
        <v>2274</v>
      </c>
      <c r="G196" s="166" t="s">
        <v>2275</v>
      </c>
      <c r="H196" s="160">
        <v>88000</v>
      </c>
      <c r="I196" s="167" t="s">
        <v>2298</v>
      </c>
      <c r="J196" s="204">
        <v>80</v>
      </c>
      <c r="K196" s="161" t="s">
        <v>802</v>
      </c>
      <c r="L196" s="207">
        <v>2000</v>
      </c>
      <c r="M196" s="207">
        <v>1100</v>
      </c>
    </row>
    <row r="197" spans="1:13">
      <c r="A197" s="201" t="s">
        <v>2299</v>
      </c>
      <c r="B197" s="201" t="s">
        <v>2300</v>
      </c>
      <c r="C197" s="201" t="s">
        <v>797</v>
      </c>
      <c r="D197" s="201" t="s">
        <v>2301</v>
      </c>
      <c r="E197" s="160">
        <v>230000</v>
      </c>
      <c r="F197" s="201" t="s">
        <v>2274</v>
      </c>
      <c r="G197" s="166" t="s">
        <v>2275</v>
      </c>
      <c r="H197" s="160">
        <v>98000</v>
      </c>
      <c r="I197" s="167" t="s">
        <v>2302</v>
      </c>
      <c r="J197" s="204">
        <v>100</v>
      </c>
      <c r="K197" s="161" t="s">
        <v>802</v>
      </c>
      <c r="L197" s="207">
        <v>2300</v>
      </c>
      <c r="M197" s="207">
        <v>980</v>
      </c>
    </row>
    <row r="198" spans="1:13">
      <c r="A198" s="201" t="s">
        <v>2303</v>
      </c>
      <c r="B198" s="201" t="s">
        <v>2304</v>
      </c>
      <c r="C198" s="201" t="s">
        <v>797</v>
      </c>
      <c r="D198" s="201" t="s">
        <v>2301</v>
      </c>
      <c r="E198" s="160">
        <v>825000</v>
      </c>
      <c r="F198" s="201" t="s">
        <v>2274</v>
      </c>
      <c r="G198" s="166" t="s">
        <v>2275</v>
      </c>
      <c r="H198" s="160">
        <v>412500</v>
      </c>
      <c r="I198" s="167" t="s">
        <v>2302</v>
      </c>
      <c r="J198" s="204">
        <v>55</v>
      </c>
      <c r="K198" s="161" t="s">
        <v>802</v>
      </c>
      <c r="L198" s="207">
        <v>15000</v>
      </c>
      <c r="M198" s="207">
        <v>7500</v>
      </c>
    </row>
    <row r="199" spans="1:13" ht="22.5">
      <c r="A199" s="201" t="s">
        <v>2305</v>
      </c>
      <c r="B199" s="201" t="s">
        <v>2306</v>
      </c>
      <c r="C199" s="201" t="s">
        <v>797</v>
      </c>
      <c r="D199" s="201" t="s">
        <v>2301</v>
      </c>
      <c r="E199" s="160">
        <v>5750000</v>
      </c>
      <c r="F199" s="201" t="s">
        <v>799</v>
      </c>
      <c r="G199" s="166" t="s">
        <v>800</v>
      </c>
      <c r="H199" s="160">
        <v>3750000</v>
      </c>
      <c r="I199" s="167" t="s">
        <v>2307</v>
      </c>
      <c r="J199" s="204">
        <v>250</v>
      </c>
      <c r="K199" s="161" t="s">
        <v>802</v>
      </c>
      <c r="L199" s="207">
        <v>23000</v>
      </c>
      <c r="M199" s="207">
        <v>15000</v>
      </c>
    </row>
    <row r="200" spans="1:13">
      <c r="A200" s="335"/>
      <c r="B200" s="335"/>
      <c r="C200" s="335"/>
      <c r="D200" s="335"/>
      <c r="E200" s="337"/>
      <c r="F200" s="335"/>
      <c r="G200" s="336"/>
      <c r="H200" s="337"/>
      <c r="I200" s="167" t="s">
        <v>2308</v>
      </c>
      <c r="J200" s="204">
        <v>250</v>
      </c>
      <c r="K200" s="161" t="s">
        <v>812</v>
      </c>
      <c r="L200" s="207">
        <v>229376.53</v>
      </c>
      <c r="M200" s="207">
        <v>224789</v>
      </c>
    </row>
    <row r="201" spans="1:13">
      <c r="A201" s="335"/>
      <c r="B201" s="335"/>
      <c r="C201" s="335"/>
      <c r="D201" s="335"/>
      <c r="E201" s="337"/>
      <c r="F201" s="335"/>
      <c r="G201" s="336"/>
      <c r="H201" s="337"/>
      <c r="I201" s="167" t="s">
        <v>2308</v>
      </c>
      <c r="J201" s="204">
        <v>3050</v>
      </c>
      <c r="K201" s="161" t="s">
        <v>812</v>
      </c>
      <c r="L201" s="207">
        <v>100674.49</v>
      </c>
      <c r="M201" s="207">
        <v>98661</v>
      </c>
    </row>
    <row r="202" spans="1:13">
      <c r="A202" s="335"/>
      <c r="B202" s="335"/>
      <c r="C202" s="335"/>
      <c r="D202" s="335"/>
      <c r="E202" s="337"/>
      <c r="F202" s="335"/>
      <c r="G202" s="336"/>
      <c r="H202" s="337"/>
      <c r="I202" s="167" t="s">
        <v>2308</v>
      </c>
      <c r="J202" s="204">
        <v>250</v>
      </c>
      <c r="K202" s="161" t="s">
        <v>812</v>
      </c>
      <c r="L202" s="207">
        <v>255023</v>
      </c>
      <c r="M202" s="207">
        <v>249922.54</v>
      </c>
    </row>
    <row r="203" spans="1:13">
      <c r="A203" s="335"/>
      <c r="B203" s="335"/>
      <c r="C203" s="335"/>
      <c r="D203" s="335"/>
      <c r="E203" s="337"/>
      <c r="F203" s="335"/>
      <c r="G203" s="336"/>
      <c r="H203" s="337"/>
      <c r="I203" s="167" t="s">
        <v>2308</v>
      </c>
      <c r="J203" s="204">
        <v>1500</v>
      </c>
      <c r="K203" s="161" t="s">
        <v>812</v>
      </c>
      <c r="L203" s="207">
        <v>137525.51999999999</v>
      </c>
      <c r="M203" s="207">
        <v>134775.01</v>
      </c>
    </row>
    <row r="204" spans="1:13" ht="22.5">
      <c r="A204" s="201">
        <f>A199+1</f>
        <v>157</v>
      </c>
      <c r="B204" s="201" t="s">
        <v>2309</v>
      </c>
      <c r="C204" s="201" t="s">
        <v>797</v>
      </c>
      <c r="D204" s="201" t="s">
        <v>2310</v>
      </c>
      <c r="E204" s="160">
        <v>4700000</v>
      </c>
      <c r="F204" s="201" t="s">
        <v>2311</v>
      </c>
      <c r="G204" s="166" t="s">
        <v>2312</v>
      </c>
      <c r="H204" s="160">
        <v>2852000</v>
      </c>
      <c r="I204" s="167" t="s">
        <v>2313</v>
      </c>
      <c r="J204" s="204">
        <v>2</v>
      </c>
      <c r="K204" s="161" t="s">
        <v>802</v>
      </c>
      <c r="L204" s="207">
        <v>2350000</v>
      </c>
      <c r="M204" s="207">
        <v>1426000</v>
      </c>
    </row>
    <row r="205" spans="1:13">
      <c r="A205" s="201">
        <f>A204+1</f>
        <v>158</v>
      </c>
      <c r="B205" s="201" t="s">
        <v>2314</v>
      </c>
      <c r="C205" s="201" t="s">
        <v>797</v>
      </c>
      <c r="D205" s="201" t="s">
        <v>2315</v>
      </c>
      <c r="E205" s="160">
        <v>2000000</v>
      </c>
      <c r="F205" s="201" t="s">
        <v>1039</v>
      </c>
      <c r="G205" s="166" t="s">
        <v>1040</v>
      </c>
      <c r="H205" s="160">
        <v>1300000</v>
      </c>
      <c r="I205" s="167" t="s">
        <v>811</v>
      </c>
      <c r="J205" s="204">
        <v>1000</v>
      </c>
      <c r="K205" s="161" t="s">
        <v>812</v>
      </c>
      <c r="L205" s="207">
        <v>2000</v>
      </c>
      <c r="M205" s="207">
        <v>1300</v>
      </c>
    </row>
    <row r="206" spans="1:13">
      <c r="A206" s="201">
        <f t="shared" ref="A206:A228" si="5">A205+1</f>
        <v>159</v>
      </c>
      <c r="B206" s="201" t="s">
        <v>2316</v>
      </c>
      <c r="C206" s="201" t="s">
        <v>797</v>
      </c>
      <c r="D206" s="201" t="s">
        <v>2317</v>
      </c>
      <c r="E206" s="160">
        <v>100000</v>
      </c>
      <c r="F206" s="201" t="s">
        <v>922</v>
      </c>
      <c r="G206" s="166" t="s">
        <v>923</v>
      </c>
      <c r="H206" s="160">
        <v>78321</v>
      </c>
      <c r="I206" s="167" t="s">
        <v>2318</v>
      </c>
      <c r="J206" s="204">
        <v>1</v>
      </c>
      <c r="K206" s="161" t="s">
        <v>802</v>
      </c>
      <c r="L206" s="207">
        <v>100000</v>
      </c>
      <c r="M206" s="207">
        <v>78321</v>
      </c>
    </row>
    <row r="207" spans="1:13">
      <c r="A207" s="201">
        <f t="shared" si="5"/>
        <v>160</v>
      </c>
      <c r="B207" s="201" t="s">
        <v>2319</v>
      </c>
      <c r="C207" s="201" t="s">
        <v>797</v>
      </c>
      <c r="D207" s="201" t="s">
        <v>2317</v>
      </c>
      <c r="E207" s="160">
        <v>60000</v>
      </c>
      <c r="F207" s="201" t="s">
        <v>922</v>
      </c>
      <c r="G207" s="166" t="s">
        <v>923</v>
      </c>
      <c r="H207" s="160">
        <v>44321</v>
      </c>
      <c r="I207" s="167" t="s">
        <v>2320</v>
      </c>
      <c r="J207" s="204">
        <v>1</v>
      </c>
      <c r="K207" s="161" t="s">
        <v>802</v>
      </c>
      <c r="L207" s="207">
        <v>60000</v>
      </c>
      <c r="M207" s="207">
        <v>44321</v>
      </c>
    </row>
    <row r="208" spans="1:13">
      <c r="A208" s="201">
        <f t="shared" si="5"/>
        <v>161</v>
      </c>
      <c r="B208" s="201" t="s">
        <v>2321</v>
      </c>
      <c r="C208" s="201" t="s">
        <v>797</v>
      </c>
      <c r="D208" s="201" t="s">
        <v>2317</v>
      </c>
      <c r="E208" s="160">
        <v>70000</v>
      </c>
      <c r="F208" s="201" t="s">
        <v>922</v>
      </c>
      <c r="G208" s="166" t="s">
        <v>923</v>
      </c>
      <c r="H208" s="160">
        <v>53000</v>
      </c>
      <c r="I208" s="167" t="s">
        <v>2322</v>
      </c>
      <c r="J208" s="204">
        <v>1</v>
      </c>
      <c r="K208" s="161" t="s">
        <v>802</v>
      </c>
      <c r="L208" s="207">
        <v>70000</v>
      </c>
      <c r="M208" s="207">
        <v>53000</v>
      </c>
    </row>
    <row r="209" spans="1:13">
      <c r="A209" s="201">
        <f t="shared" si="5"/>
        <v>162</v>
      </c>
      <c r="B209" s="201" t="s">
        <v>2323</v>
      </c>
      <c r="C209" s="201" t="s">
        <v>797</v>
      </c>
      <c r="D209" s="201" t="s">
        <v>2317</v>
      </c>
      <c r="E209" s="160">
        <v>400000</v>
      </c>
      <c r="F209" s="201" t="s">
        <v>922</v>
      </c>
      <c r="G209" s="166" t="s">
        <v>923</v>
      </c>
      <c r="H209" s="160">
        <v>280000</v>
      </c>
      <c r="I209" s="167" t="s">
        <v>2324</v>
      </c>
      <c r="J209" s="204">
        <v>5</v>
      </c>
      <c r="K209" s="161" t="s">
        <v>812</v>
      </c>
      <c r="L209" s="207">
        <v>80000</v>
      </c>
      <c r="M209" s="207">
        <v>56000</v>
      </c>
    </row>
    <row r="210" spans="1:13">
      <c r="A210" s="201">
        <f t="shared" si="5"/>
        <v>163</v>
      </c>
      <c r="B210" s="201" t="s">
        <v>2325</v>
      </c>
      <c r="C210" s="201" t="s">
        <v>797</v>
      </c>
      <c r="D210" s="201" t="s">
        <v>2317</v>
      </c>
      <c r="E210" s="160">
        <v>270000</v>
      </c>
      <c r="F210" s="201" t="s">
        <v>922</v>
      </c>
      <c r="G210" s="166" t="s">
        <v>923</v>
      </c>
      <c r="H210" s="160">
        <v>195000</v>
      </c>
      <c r="I210" s="167" t="s">
        <v>2326</v>
      </c>
      <c r="J210" s="204">
        <v>3</v>
      </c>
      <c r="K210" s="161" t="s">
        <v>802</v>
      </c>
      <c r="L210" s="207">
        <v>90000</v>
      </c>
      <c r="M210" s="207">
        <v>65000</v>
      </c>
    </row>
    <row r="211" spans="1:13">
      <c r="A211" s="201">
        <f t="shared" si="5"/>
        <v>164</v>
      </c>
      <c r="B211" s="201" t="s">
        <v>2327</v>
      </c>
      <c r="C211" s="201" t="s">
        <v>797</v>
      </c>
      <c r="D211" s="201" t="s">
        <v>2328</v>
      </c>
      <c r="E211" s="160">
        <v>180000</v>
      </c>
      <c r="F211" s="201" t="s">
        <v>1026</v>
      </c>
      <c r="G211" s="166" t="s">
        <v>1027</v>
      </c>
      <c r="H211" s="160">
        <v>99998</v>
      </c>
      <c r="I211" s="167" t="s">
        <v>2329</v>
      </c>
      <c r="J211" s="204">
        <v>2</v>
      </c>
      <c r="K211" s="161" t="s">
        <v>802</v>
      </c>
      <c r="L211" s="207">
        <v>90000</v>
      </c>
      <c r="M211" s="207">
        <v>49999</v>
      </c>
    </row>
    <row r="212" spans="1:13">
      <c r="A212" s="201">
        <f t="shared" si="5"/>
        <v>165</v>
      </c>
      <c r="B212" s="201" t="s">
        <v>2330</v>
      </c>
      <c r="C212" s="201" t="s">
        <v>797</v>
      </c>
      <c r="D212" s="201" t="s">
        <v>2328</v>
      </c>
      <c r="E212" s="160">
        <v>120000</v>
      </c>
      <c r="F212" s="201" t="s">
        <v>1026</v>
      </c>
      <c r="G212" s="166" t="s">
        <v>1027</v>
      </c>
      <c r="H212" s="160">
        <v>75000</v>
      </c>
      <c r="I212" s="167" t="s">
        <v>2331</v>
      </c>
      <c r="J212" s="204">
        <v>1</v>
      </c>
      <c r="K212" s="161" t="s">
        <v>802</v>
      </c>
      <c r="L212" s="207">
        <v>120000</v>
      </c>
      <c r="M212" s="207">
        <v>75000</v>
      </c>
    </row>
    <row r="213" spans="1:13">
      <c r="A213" s="201">
        <f t="shared" si="5"/>
        <v>166</v>
      </c>
      <c r="B213" s="201" t="s">
        <v>2332</v>
      </c>
      <c r="C213" s="201" t="s">
        <v>797</v>
      </c>
      <c r="D213" s="201" t="s">
        <v>2333</v>
      </c>
      <c r="E213" s="160">
        <v>150000</v>
      </c>
      <c r="F213" s="201" t="s">
        <v>922</v>
      </c>
      <c r="G213" s="166" t="s">
        <v>923</v>
      </c>
      <c r="H213" s="160">
        <v>135000</v>
      </c>
      <c r="I213" s="167" t="s">
        <v>2334</v>
      </c>
      <c r="J213" s="204">
        <v>1</v>
      </c>
      <c r="K213" s="161" t="s">
        <v>851</v>
      </c>
      <c r="L213" s="207">
        <v>150000</v>
      </c>
      <c r="M213" s="207">
        <v>135000</v>
      </c>
    </row>
    <row r="214" spans="1:13">
      <c r="A214" s="201">
        <f t="shared" si="5"/>
        <v>167</v>
      </c>
      <c r="B214" s="201" t="s">
        <v>2335</v>
      </c>
      <c r="C214" s="201" t="s">
        <v>797</v>
      </c>
      <c r="D214" s="201" t="s">
        <v>2333</v>
      </c>
      <c r="E214" s="160">
        <v>150000</v>
      </c>
      <c r="F214" s="201" t="s">
        <v>922</v>
      </c>
      <c r="G214" s="166" t="s">
        <v>923</v>
      </c>
      <c r="H214" s="160">
        <v>135000</v>
      </c>
      <c r="I214" s="167" t="s">
        <v>2336</v>
      </c>
      <c r="J214" s="204">
        <v>1</v>
      </c>
      <c r="K214" s="161" t="s">
        <v>851</v>
      </c>
      <c r="L214" s="207">
        <v>150000</v>
      </c>
      <c r="M214" s="207">
        <v>135000</v>
      </c>
    </row>
    <row r="215" spans="1:13">
      <c r="A215" s="201">
        <f t="shared" si="5"/>
        <v>168</v>
      </c>
      <c r="B215" s="201" t="s">
        <v>2337</v>
      </c>
      <c r="C215" s="201" t="s">
        <v>797</v>
      </c>
      <c r="D215" s="201" t="s">
        <v>2338</v>
      </c>
      <c r="E215" s="160">
        <v>23575000</v>
      </c>
      <c r="F215" s="201" t="s">
        <v>943</v>
      </c>
      <c r="G215" s="166" t="s">
        <v>944</v>
      </c>
      <c r="H215" s="160">
        <v>23575000</v>
      </c>
      <c r="I215" s="167" t="s">
        <v>945</v>
      </c>
      <c r="J215" s="204">
        <v>50</v>
      </c>
      <c r="K215" s="161" t="s">
        <v>946</v>
      </c>
      <c r="L215" s="207">
        <v>471500</v>
      </c>
      <c r="M215" s="207">
        <v>471500</v>
      </c>
    </row>
    <row r="216" spans="1:13">
      <c r="A216" s="201">
        <f t="shared" si="5"/>
        <v>169</v>
      </c>
      <c r="B216" s="201" t="s">
        <v>2339</v>
      </c>
      <c r="C216" s="201" t="s">
        <v>797</v>
      </c>
      <c r="D216" s="201" t="s">
        <v>2340</v>
      </c>
      <c r="E216" s="160">
        <v>1300000</v>
      </c>
      <c r="F216" s="201" t="s">
        <v>2341</v>
      </c>
      <c r="G216" s="166" t="s">
        <v>2342</v>
      </c>
      <c r="H216" s="160">
        <v>1050000</v>
      </c>
      <c r="I216" s="167" t="s">
        <v>2279</v>
      </c>
      <c r="J216" s="204">
        <v>10</v>
      </c>
      <c r="K216" s="161" t="s">
        <v>802</v>
      </c>
      <c r="L216" s="207">
        <v>130000</v>
      </c>
      <c r="M216" s="207">
        <v>105000</v>
      </c>
    </row>
    <row r="217" spans="1:13">
      <c r="A217" s="201">
        <f t="shared" si="5"/>
        <v>170</v>
      </c>
      <c r="B217" s="201" t="s">
        <v>2343</v>
      </c>
      <c r="C217" s="201" t="s">
        <v>797</v>
      </c>
      <c r="D217" s="201" t="s">
        <v>2340</v>
      </c>
      <c r="E217" s="160">
        <v>1200000</v>
      </c>
      <c r="F217" s="201" t="s">
        <v>2341</v>
      </c>
      <c r="G217" s="166" t="s">
        <v>2342</v>
      </c>
      <c r="H217" s="160">
        <v>1000000</v>
      </c>
      <c r="I217" s="167" t="s">
        <v>2279</v>
      </c>
      <c r="J217" s="204">
        <v>20</v>
      </c>
      <c r="K217" s="161" t="s">
        <v>802</v>
      </c>
      <c r="L217" s="207">
        <v>60000</v>
      </c>
      <c r="M217" s="207">
        <v>50000</v>
      </c>
    </row>
    <row r="218" spans="1:13">
      <c r="A218" s="201">
        <f t="shared" si="5"/>
        <v>171</v>
      </c>
      <c r="B218" s="201" t="s">
        <v>2344</v>
      </c>
      <c r="C218" s="201" t="s">
        <v>797</v>
      </c>
      <c r="D218" s="201" t="s">
        <v>2345</v>
      </c>
      <c r="E218" s="160">
        <v>10500000</v>
      </c>
      <c r="F218" s="201" t="s">
        <v>2274</v>
      </c>
      <c r="G218" s="166" t="s">
        <v>2275</v>
      </c>
      <c r="H218" s="160">
        <v>60000</v>
      </c>
      <c r="I218" s="167" t="s">
        <v>2346</v>
      </c>
      <c r="J218" s="204">
        <v>3000</v>
      </c>
      <c r="K218" s="161" t="s">
        <v>802</v>
      </c>
      <c r="L218" s="207">
        <v>3500</v>
      </c>
      <c r="M218" s="207">
        <v>20</v>
      </c>
    </row>
    <row r="219" spans="1:13">
      <c r="A219" s="201">
        <f t="shared" si="5"/>
        <v>172</v>
      </c>
      <c r="B219" s="201" t="s">
        <v>2347</v>
      </c>
      <c r="C219" s="201" t="s">
        <v>797</v>
      </c>
      <c r="D219" s="201" t="s">
        <v>2345</v>
      </c>
      <c r="E219" s="160">
        <v>569940</v>
      </c>
      <c r="F219" s="201" t="s">
        <v>938</v>
      </c>
      <c r="G219" s="166" t="s">
        <v>939</v>
      </c>
      <c r="H219" s="160">
        <v>569940</v>
      </c>
      <c r="I219" s="167" t="s">
        <v>2348</v>
      </c>
      <c r="J219" s="204">
        <v>4</v>
      </c>
      <c r="K219" s="161" t="s">
        <v>802</v>
      </c>
      <c r="L219" s="207">
        <v>142485</v>
      </c>
      <c r="M219" s="207">
        <v>142485</v>
      </c>
    </row>
    <row r="220" spans="1:13">
      <c r="A220" s="201">
        <f t="shared" si="5"/>
        <v>173</v>
      </c>
      <c r="B220" s="201" t="s">
        <v>2349</v>
      </c>
      <c r="C220" s="201" t="s">
        <v>797</v>
      </c>
      <c r="D220" s="201" t="s">
        <v>2345</v>
      </c>
      <c r="E220" s="160">
        <v>1904400</v>
      </c>
      <c r="F220" s="201" t="s">
        <v>938</v>
      </c>
      <c r="G220" s="166" t="s">
        <v>939</v>
      </c>
      <c r="H220" s="160">
        <v>1904400</v>
      </c>
      <c r="I220" s="167" t="s">
        <v>1058</v>
      </c>
      <c r="J220" s="204">
        <v>40</v>
      </c>
      <c r="K220" s="161" t="s">
        <v>802</v>
      </c>
      <c r="L220" s="207">
        <v>47610</v>
      </c>
      <c r="M220" s="207">
        <v>47610</v>
      </c>
    </row>
    <row r="221" spans="1:13">
      <c r="A221" s="201">
        <f t="shared" si="5"/>
        <v>174</v>
      </c>
      <c r="B221" s="201" t="s">
        <v>2350</v>
      </c>
      <c r="C221" s="201" t="s">
        <v>797</v>
      </c>
      <c r="D221" s="201" t="s">
        <v>2351</v>
      </c>
      <c r="E221" s="160">
        <v>301300</v>
      </c>
      <c r="F221" s="201" t="s">
        <v>938</v>
      </c>
      <c r="G221" s="166" t="s">
        <v>939</v>
      </c>
      <c r="H221" s="160">
        <v>301300</v>
      </c>
      <c r="I221" s="167" t="s">
        <v>1061</v>
      </c>
      <c r="J221" s="204">
        <v>20</v>
      </c>
      <c r="K221" s="161" t="s">
        <v>802</v>
      </c>
      <c r="L221" s="207">
        <v>15065</v>
      </c>
      <c r="M221" s="207">
        <v>15065</v>
      </c>
    </row>
    <row r="222" spans="1:13">
      <c r="A222" s="201">
        <f t="shared" si="5"/>
        <v>175</v>
      </c>
      <c r="B222" s="201" t="s">
        <v>2352</v>
      </c>
      <c r="C222" s="201" t="s">
        <v>797</v>
      </c>
      <c r="D222" s="201" t="s">
        <v>2353</v>
      </c>
      <c r="E222" s="160">
        <v>10500000</v>
      </c>
      <c r="F222" s="201" t="s">
        <v>2274</v>
      </c>
      <c r="G222" s="166" t="s">
        <v>2275</v>
      </c>
      <c r="H222" s="160">
        <v>5550000</v>
      </c>
      <c r="I222" s="167" t="s">
        <v>2346</v>
      </c>
      <c r="J222" s="204">
        <v>3000</v>
      </c>
      <c r="K222" s="161" t="s">
        <v>802</v>
      </c>
      <c r="L222" s="207">
        <v>3500</v>
      </c>
      <c r="M222" s="207">
        <v>1850</v>
      </c>
    </row>
    <row r="223" spans="1:13">
      <c r="A223" s="201">
        <f t="shared" si="5"/>
        <v>176</v>
      </c>
      <c r="B223" s="201" t="s">
        <v>2354</v>
      </c>
      <c r="C223" s="201" t="s">
        <v>797</v>
      </c>
      <c r="D223" s="201" t="s">
        <v>2355</v>
      </c>
      <c r="E223" s="160">
        <v>198260</v>
      </c>
      <c r="F223" s="201" t="s">
        <v>938</v>
      </c>
      <c r="G223" s="166" t="s">
        <v>939</v>
      </c>
      <c r="H223" s="160">
        <v>198260</v>
      </c>
      <c r="I223" s="167" t="s">
        <v>1058</v>
      </c>
      <c r="J223" s="204">
        <v>4</v>
      </c>
      <c r="K223" s="161" t="s">
        <v>802</v>
      </c>
      <c r="L223" s="207">
        <v>49565</v>
      </c>
      <c r="M223" s="207">
        <v>49565</v>
      </c>
    </row>
    <row r="224" spans="1:13" ht="22.5">
      <c r="A224" s="201">
        <f t="shared" si="5"/>
        <v>177</v>
      </c>
      <c r="B224" s="201" t="s">
        <v>2356</v>
      </c>
      <c r="C224" s="201" t="s">
        <v>797</v>
      </c>
      <c r="D224" s="201" t="s">
        <v>2357</v>
      </c>
      <c r="E224" s="160">
        <v>529000</v>
      </c>
      <c r="F224" s="201" t="s">
        <v>878</v>
      </c>
      <c r="G224" s="166" t="s">
        <v>879</v>
      </c>
      <c r="H224" s="160">
        <v>521000</v>
      </c>
      <c r="I224" s="167" t="s">
        <v>2358</v>
      </c>
      <c r="J224" s="204">
        <v>500</v>
      </c>
      <c r="K224" s="161" t="s">
        <v>825</v>
      </c>
      <c r="L224" s="207">
        <v>1058</v>
      </c>
      <c r="M224" s="207">
        <v>1042</v>
      </c>
    </row>
    <row r="225" spans="1:13">
      <c r="A225" s="201">
        <f t="shared" si="5"/>
        <v>178</v>
      </c>
      <c r="B225" s="201" t="s">
        <v>2359</v>
      </c>
      <c r="C225" s="201" t="s">
        <v>797</v>
      </c>
      <c r="D225" s="201" t="s">
        <v>2357</v>
      </c>
      <c r="E225" s="160">
        <v>103730000</v>
      </c>
      <c r="F225" s="201" t="s">
        <v>943</v>
      </c>
      <c r="G225" s="166" t="s">
        <v>944</v>
      </c>
      <c r="H225" s="160">
        <v>103730000</v>
      </c>
      <c r="I225" s="167" t="s">
        <v>945</v>
      </c>
      <c r="J225" s="204">
        <v>220</v>
      </c>
      <c r="K225" s="161" t="s">
        <v>946</v>
      </c>
      <c r="L225" s="207">
        <v>471500</v>
      </c>
      <c r="M225" s="207">
        <v>471500</v>
      </c>
    </row>
    <row r="226" spans="1:13" ht="33.75">
      <c r="A226" s="201">
        <f t="shared" si="5"/>
        <v>179</v>
      </c>
      <c r="B226" s="201" t="s">
        <v>2360</v>
      </c>
      <c r="C226" s="201" t="s">
        <v>797</v>
      </c>
      <c r="D226" s="201" t="s">
        <v>2361</v>
      </c>
      <c r="E226" s="160">
        <v>16151190</v>
      </c>
      <c r="F226" s="201" t="s">
        <v>1122</v>
      </c>
      <c r="G226" s="166" t="s">
        <v>1123</v>
      </c>
      <c r="H226" s="160">
        <v>16151190</v>
      </c>
      <c r="I226" s="167" t="s">
        <v>1129</v>
      </c>
      <c r="J226" s="204">
        <v>30</v>
      </c>
      <c r="K226" s="161" t="s">
        <v>812</v>
      </c>
      <c r="L226" s="207">
        <v>538373</v>
      </c>
      <c r="M226" s="207">
        <v>538373</v>
      </c>
    </row>
    <row r="227" spans="1:13">
      <c r="A227" s="201">
        <f t="shared" si="5"/>
        <v>180</v>
      </c>
      <c r="B227" s="201" t="s">
        <v>2362</v>
      </c>
      <c r="C227" s="201" t="s">
        <v>797</v>
      </c>
      <c r="D227" s="201" t="s">
        <v>2361</v>
      </c>
      <c r="E227" s="160">
        <v>3572920</v>
      </c>
      <c r="F227" s="201" t="s">
        <v>1122</v>
      </c>
      <c r="G227" s="166" t="s">
        <v>1123</v>
      </c>
      <c r="H227" s="160">
        <v>3572920</v>
      </c>
      <c r="I227" s="167" t="s">
        <v>2308</v>
      </c>
      <c r="J227" s="204">
        <v>10</v>
      </c>
      <c r="K227" s="161" t="s">
        <v>812</v>
      </c>
      <c r="L227" s="207">
        <v>357292</v>
      </c>
      <c r="M227" s="207">
        <v>357292</v>
      </c>
    </row>
    <row r="228" spans="1:13" ht="45">
      <c r="A228" s="201">
        <f t="shared" si="5"/>
        <v>181</v>
      </c>
      <c r="B228" s="201" t="s">
        <v>2363</v>
      </c>
      <c r="C228" s="201" t="s">
        <v>797</v>
      </c>
      <c r="D228" s="201" t="s">
        <v>2364</v>
      </c>
      <c r="E228" s="160">
        <v>2921000</v>
      </c>
      <c r="F228" s="201" t="s">
        <v>882</v>
      </c>
      <c r="G228" s="166" t="s">
        <v>883</v>
      </c>
      <c r="H228" s="160">
        <v>2921000</v>
      </c>
      <c r="I228" s="167" t="s">
        <v>565</v>
      </c>
      <c r="J228" s="204">
        <v>1</v>
      </c>
      <c r="K228" s="161" t="s">
        <v>802</v>
      </c>
      <c r="L228" s="207">
        <v>2921000</v>
      </c>
      <c r="M228" s="207">
        <v>2921000</v>
      </c>
    </row>
    <row r="229" spans="1:13">
      <c r="A229" s="335"/>
      <c r="B229" s="335"/>
      <c r="C229" s="335"/>
      <c r="D229" s="335"/>
      <c r="E229" s="337"/>
      <c r="F229" s="335"/>
      <c r="G229" s="336"/>
      <c r="H229" s="337"/>
      <c r="I229" s="167" t="s">
        <v>2365</v>
      </c>
      <c r="J229" s="204">
        <v>5</v>
      </c>
      <c r="K229" s="161" t="s">
        <v>812</v>
      </c>
      <c r="L229" s="207">
        <v>30000</v>
      </c>
      <c r="M229" s="207">
        <v>29400</v>
      </c>
    </row>
    <row r="230" spans="1:13">
      <c r="A230" s="335"/>
      <c r="B230" s="335"/>
      <c r="C230" s="335"/>
      <c r="D230" s="335"/>
      <c r="E230" s="337"/>
      <c r="F230" s="335"/>
      <c r="G230" s="336"/>
      <c r="H230" s="337"/>
      <c r="I230" s="167" t="s">
        <v>2366</v>
      </c>
      <c r="J230" s="204">
        <v>30</v>
      </c>
      <c r="K230" s="161" t="s">
        <v>2367</v>
      </c>
      <c r="L230" s="207">
        <v>4500</v>
      </c>
      <c r="M230" s="207">
        <v>4410</v>
      </c>
    </row>
    <row r="231" spans="1:13" ht="33.75">
      <c r="A231" s="335"/>
      <c r="B231" s="335"/>
      <c r="C231" s="335"/>
      <c r="D231" s="335"/>
      <c r="E231" s="337"/>
      <c r="F231" s="335"/>
      <c r="G231" s="336"/>
      <c r="H231" s="337"/>
      <c r="I231" s="167" t="s">
        <v>2368</v>
      </c>
      <c r="J231" s="204">
        <v>4</v>
      </c>
      <c r="K231" s="161" t="s">
        <v>2367</v>
      </c>
      <c r="L231" s="207">
        <v>30000</v>
      </c>
      <c r="M231" s="207">
        <v>29400</v>
      </c>
    </row>
    <row r="232" spans="1:13">
      <c r="A232" s="335"/>
      <c r="B232" s="335"/>
      <c r="C232" s="335"/>
      <c r="D232" s="335"/>
      <c r="E232" s="337"/>
      <c r="F232" s="335"/>
      <c r="G232" s="336"/>
      <c r="H232" s="337"/>
      <c r="I232" s="167" t="s">
        <v>2308</v>
      </c>
      <c r="J232" s="204">
        <v>150</v>
      </c>
      <c r="K232" s="161" t="s">
        <v>812</v>
      </c>
      <c r="L232" s="207">
        <v>229376.53</v>
      </c>
      <c r="M232" s="207">
        <v>224789</v>
      </c>
    </row>
    <row r="233" spans="1:13">
      <c r="A233" s="335"/>
      <c r="B233" s="335"/>
      <c r="C233" s="335"/>
      <c r="D233" s="335"/>
      <c r="E233" s="337"/>
      <c r="F233" s="335"/>
      <c r="G233" s="336"/>
      <c r="H233" s="337"/>
      <c r="I233" s="167" t="s">
        <v>2308</v>
      </c>
      <c r="J233" s="204">
        <v>1000</v>
      </c>
      <c r="K233" s="161" t="s">
        <v>812</v>
      </c>
      <c r="L233" s="207">
        <v>100674.49</v>
      </c>
      <c r="M233" s="207">
        <v>98661</v>
      </c>
    </row>
    <row r="234" spans="1:13">
      <c r="A234" s="335"/>
      <c r="B234" s="335"/>
      <c r="C234" s="335"/>
      <c r="D234" s="335"/>
      <c r="E234" s="337"/>
      <c r="F234" s="335"/>
      <c r="G234" s="336"/>
      <c r="H234" s="337"/>
      <c r="I234" s="167" t="s">
        <v>2308</v>
      </c>
      <c r="J234" s="204">
        <v>375</v>
      </c>
      <c r="K234" s="161" t="s">
        <v>812</v>
      </c>
      <c r="L234" s="207">
        <v>255023</v>
      </c>
      <c r="M234" s="207">
        <v>249922.54</v>
      </c>
    </row>
    <row r="235" spans="1:13">
      <c r="A235" s="335"/>
      <c r="B235" s="335"/>
      <c r="C235" s="335"/>
      <c r="D235" s="335"/>
      <c r="E235" s="337"/>
      <c r="F235" s="335"/>
      <c r="G235" s="336"/>
      <c r="H235" s="337"/>
      <c r="I235" s="167" t="s">
        <v>2308</v>
      </c>
      <c r="J235" s="204">
        <v>1000</v>
      </c>
      <c r="K235" s="161" t="s">
        <v>812</v>
      </c>
      <c r="L235" s="207">
        <v>137525.51999999999</v>
      </c>
      <c r="M235" s="207">
        <v>134775.01</v>
      </c>
    </row>
    <row r="236" spans="1:13" ht="22.5">
      <c r="A236" s="201">
        <f>A228+1</f>
        <v>182</v>
      </c>
      <c r="B236" s="201" t="s">
        <v>2369</v>
      </c>
      <c r="C236" s="201" t="s">
        <v>797</v>
      </c>
      <c r="D236" s="201" t="s">
        <v>2370</v>
      </c>
      <c r="E236" s="160">
        <v>495075</v>
      </c>
      <c r="F236" s="201" t="s">
        <v>2371</v>
      </c>
      <c r="G236" s="166" t="s">
        <v>2372</v>
      </c>
      <c r="H236" s="160">
        <v>375000</v>
      </c>
      <c r="I236" s="167" t="s">
        <v>2373</v>
      </c>
      <c r="J236" s="204">
        <v>3</v>
      </c>
      <c r="K236" s="161" t="s">
        <v>802</v>
      </c>
      <c r="L236" s="207">
        <v>165025</v>
      </c>
      <c r="M236" s="207">
        <v>125000</v>
      </c>
    </row>
    <row r="237" spans="1:13">
      <c r="A237" s="201">
        <f t="shared" ref="A237:A249" si="6">A236+1</f>
        <v>183</v>
      </c>
      <c r="B237" s="201" t="s">
        <v>2374</v>
      </c>
      <c r="C237" s="201" t="s">
        <v>797</v>
      </c>
      <c r="D237" s="201" t="s">
        <v>2375</v>
      </c>
      <c r="E237" s="160">
        <v>1000500</v>
      </c>
      <c r="F237" s="201" t="s">
        <v>938</v>
      </c>
      <c r="G237" s="166" t="s">
        <v>939</v>
      </c>
      <c r="H237" s="160">
        <v>1000495</v>
      </c>
      <c r="I237" s="167" t="s">
        <v>2376</v>
      </c>
      <c r="J237" s="204">
        <v>1</v>
      </c>
      <c r="K237" s="161" t="s">
        <v>802</v>
      </c>
      <c r="L237" s="207">
        <v>1000500</v>
      </c>
      <c r="M237" s="207">
        <v>1000495</v>
      </c>
    </row>
    <row r="238" spans="1:13" ht="22.5">
      <c r="A238" s="201">
        <f t="shared" si="6"/>
        <v>184</v>
      </c>
      <c r="B238" s="201" t="s">
        <v>2377</v>
      </c>
      <c r="C238" s="201" t="s">
        <v>797</v>
      </c>
      <c r="D238" s="201" t="s">
        <v>2375</v>
      </c>
      <c r="E238" s="160">
        <v>374900</v>
      </c>
      <c r="F238" s="201" t="s">
        <v>938</v>
      </c>
      <c r="G238" s="166" t="s">
        <v>939</v>
      </c>
      <c r="H238" s="160">
        <v>374850</v>
      </c>
      <c r="I238" s="167" t="s">
        <v>2378</v>
      </c>
      <c r="J238" s="204">
        <v>10</v>
      </c>
      <c r="K238" s="161" t="s">
        <v>802</v>
      </c>
      <c r="L238" s="207">
        <v>37490</v>
      </c>
      <c r="M238" s="207">
        <v>37485</v>
      </c>
    </row>
    <row r="239" spans="1:13">
      <c r="A239" s="201">
        <f t="shared" si="6"/>
        <v>185</v>
      </c>
      <c r="B239" s="201" t="s">
        <v>2379</v>
      </c>
      <c r="C239" s="201" t="s">
        <v>797</v>
      </c>
      <c r="D239" s="201" t="s">
        <v>2375</v>
      </c>
      <c r="E239" s="160">
        <v>346955</v>
      </c>
      <c r="F239" s="201" t="s">
        <v>938</v>
      </c>
      <c r="G239" s="166" t="s">
        <v>939</v>
      </c>
      <c r="H239" s="160">
        <v>346920</v>
      </c>
      <c r="I239" s="167" t="s">
        <v>1058</v>
      </c>
      <c r="J239" s="204">
        <v>7</v>
      </c>
      <c r="K239" s="161" t="s">
        <v>802</v>
      </c>
      <c r="L239" s="207">
        <v>49565</v>
      </c>
      <c r="M239" s="207">
        <v>49560</v>
      </c>
    </row>
    <row r="240" spans="1:13">
      <c r="A240" s="201">
        <f t="shared" si="6"/>
        <v>186</v>
      </c>
      <c r="B240" s="201" t="s">
        <v>2380</v>
      </c>
      <c r="C240" s="201" t="s">
        <v>797</v>
      </c>
      <c r="D240" s="201" t="s">
        <v>2375</v>
      </c>
      <c r="E240" s="160">
        <v>750375</v>
      </c>
      <c r="F240" s="201" t="s">
        <v>938</v>
      </c>
      <c r="G240" s="166" t="s">
        <v>939</v>
      </c>
      <c r="H240" s="160">
        <v>750350</v>
      </c>
      <c r="I240" s="167" t="s">
        <v>2348</v>
      </c>
      <c r="J240" s="204">
        <v>5</v>
      </c>
      <c r="K240" s="161" t="s">
        <v>802</v>
      </c>
      <c r="L240" s="207">
        <v>150075</v>
      </c>
      <c r="M240" s="207">
        <v>150070</v>
      </c>
    </row>
    <row r="241" spans="1:13">
      <c r="A241" s="201">
        <f t="shared" si="6"/>
        <v>187</v>
      </c>
      <c r="B241" s="201" t="s">
        <v>2381</v>
      </c>
      <c r="C241" s="201" t="s">
        <v>797</v>
      </c>
      <c r="D241" s="201" t="s">
        <v>2375</v>
      </c>
      <c r="E241" s="160">
        <v>451950</v>
      </c>
      <c r="F241" s="201" t="s">
        <v>938</v>
      </c>
      <c r="G241" s="166" t="s">
        <v>939</v>
      </c>
      <c r="H241" s="160">
        <v>451800</v>
      </c>
      <c r="I241" s="167" t="s">
        <v>1061</v>
      </c>
      <c r="J241" s="204">
        <v>30</v>
      </c>
      <c r="K241" s="161" t="s">
        <v>802</v>
      </c>
      <c r="L241" s="207">
        <v>15065</v>
      </c>
      <c r="M241" s="207">
        <v>15060</v>
      </c>
    </row>
    <row r="242" spans="1:13">
      <c r="A242" s="201">
        <f t="shared" si="6"/>
        <v>188</v>
      </c>
      <c r="B242" s="201" t="s">
        <v>2382</v>
      </c>
      <c r="C242" s="201" t="s">
        <v>797</v>
      </c>
      <c r="D242" s="201" t="s">
        <v>2375</v>
      </c>
      <c r="E242" s="160">
        <v>211600</v>
      </c>
      <c r="F242" s="201" t="s">
        <v>938</v>
      </c>
      <c r="G242" s="166" t="s">
        <v>939</v>
      </c>
      <c r="H242" s="160">
        <v>211600</v>
      </c>
      <c r="I242" s="167" t="s">
        <v>2383</v>
      </c>
      <c r="J242" s="204">
        <v>200</v>
      </c>
      <c r="K242" s="161" t="s">
        <v>825</v>
      </c>
      <c r="L242" s="207">
        <v>1058</v>
      </c>
      <c r="M242" s="207">
        <v>1058</v>
      </c>
    </row>
    <row r="243" spans="1:13">
      <c r="A243" s="201">
        <f t="shared" si="6"/>
        <v>189</v>
      </c>
      <c r="B243" s="201" t="s">
        <v>2384</v>
      </c>
      <c r="C243" s="201" t="s">
        <v>797</v>
      </c>
      <c r="D243" s="201" t="s">
        <v>2385</v>
      </c>
      <c r="E243" s="160">
        <v>11475000</v>
      </c>
      <c r="F243" s="201" t="s">
        <v>2386</v>
      </c>
      <c r="G243" s="166" t="s">
        <v>2387</v>
      </c>
      <c r="H243" s="160">
        <v>10125000</v>
      </c>
      <c r="I243" s="167" t="s">
        <v>2388</v>
      </c>
      <c r="J243" s="204">
        <v>45</v>
      </c>
      <c r="K243" s="161" t="s">
        <v>2389</v>
      </c>
      <c r="L243" s="207">
        <v>255000</v>
      </c>
      <c r="M243" s="207">
        <v>225000</v>
      </c>
    </row>
    <row r="244" spans="1:13" ht="22.5">
      <c r="A244" s="201">
        <f t="shared" si="6"/>
        <v>190</v>
      </c>
      <c r="B244" s="201" t="s">
        <v>2390</v>
      </c>
      <c r="C244" s="201" t="s">
        <v>797</v>
      </c>
      <c r="D244" s="201" t="s">
        <v>2391</v>
      </c>
      <c r="E244" s="160">
        <v>2550654</v>
      </c>
      <c r="F244" s="201" t="s">
        <v>2392</v>
      </c>
      <c r="G244" s="166" t="s">
        <v>2393</v>
      </c>
      <c r="H244" s="160">
        <v>1809870</v>
      </c>
      <c r="I244" s="167" t="s">
        <v>2394</v>
      </c>
      <c r="J244" s="167" t="s">
        <v>2395</v>
      </c>
      <c r="K244" s="161" t="s">
        <v>812</v>
      </c>
      <c r="L244" s="207">
        <v>139380</v>
      </c>
      <c r="M244" s="207">
        <v>98900</v>
      </c>
    </row>
    <row r="245" spans="1:13" ht="22.5">
      <c r="A245" s="201">
        <f t="shared" si="6"/>
        <v>191</v>
      </c>
      <c r="B245" s="201" t="s">
        <v>2396</v>
      </c>
      <c r="C245" s="201" t="s">
        <v>797</v>
      </c>
      <c r="D245" s="201" t="s">
        <v>2391</v>
      </c>
      <c r="E245" s="160">
        <v>3372996</v>
      </c>
      <c r="F245" s="201" t="s">
        <v>2392</v>
      </c>
      <c r="G245" s="166" t="s">
        <v>2393</v>
      </c>
      <c r="H245" s="160">
        <v>2393380</v>
      </c>
      <c r="I245" s="167" t="s">
        <v>2394</v>
      </c>
      <c r="J245" s="167" t="s">
        <v>2397</v>
      </c>
      <c r="K245" s="161" t="s">
        <v>812</v>
      </c>
      <c r="L245" s="207">
        <v>139380</v>
      </c>
      <c r="M245" s="207">
        <v>98900</v>
      </c>
    </row>
    <row r="246" spans="1:13" ht="22.5">
      <c r="A246" s="201">
        <f t="shared" si="6"/>
        <v>192</v>
      </c>
      <c r="B246" s="201" t="s">
        <v>2398</v>
      </c>
      <c r="C246" s="201" t="s">
        <v>797</v>
      </c>
      <c r="D246" s="201" t="s">
        <v>2399</v>
      </c>
      <c r="E246" s="160">
        <v>1600000</v>
      </c>
      <c r="F246" s="201" t="s">
        <v>2400</v>
      </c>
      <c r="G246" s="166" t="s">
        <v>2401</v>
      </c>
      <c r="H246" s="160">
        <v>1497600</v>
      </c>
      <c r="I246" s="167" t="s">
        <v>1046</v>
      </c>
      <c r="J246" s="204">
        <v>2</v>
      </c>
      <c r="K246" s="161" t="s">
        <v>802</v>
      </c>
      <c r="L246" s="207">
        <v>800000</v>
      </c>
      <c r="M246" s="207">
        <v>748800</v>
      </c>
    </row>
    <row r="247" spans="1:13" ht="22.5">
      <c r="A247" s="201">
        <f t="shared" si="6"/>
        <v>193</v>
      </c>
      <c r="B247" s="201" t="s">
        <v>2402</v>
      </c>
      <c r="C247" s="201" t="s">
        <v>797</v>
      </c>
      <c r="D247" s="201" t="s">
        <v>2399</v>
      </c>
      <c r="E247" s="160">
        <v>1000000</v>
      </c>
      <c r="F247" s="201" t="s">
        <v>2400</v>
      </c>
      <c r="G247" s="166" t="s">
        <v>2401</v>
      </c>
      <c r="H247" s="160">
        <v>625000</v>
      </c>
      <c r="I247" s="167" t="s">
        <v>1044</v>
      </c>
      <c r="J247" s="204">
        <v>50</v>
      </c>
      <c r="K247" s="161" t="s">
        <v>802</v>
      </c>
      <c r="L247" s="207">
        <v>20000</v>
      </c>
      <c r="M247" s="207">
        <v>12500</v>
      </c>
    </row>
    <row r="248" spans="1:13">
      <c r="A248" s="201">
        <f t="shared" si="6"/>
        <v>194</v>
      </c>
      <c r="B248" s="201" t="s">
        <v>2403</v>
      </c>
      <c r="C248" s="201" t="s">
        <v>797</v>
      </c>
      <c r="D248" s="201" t="s">
        <v>2399</v>
      </c>
      <c r="E248" s="160">
        <v>7000000</v>
      </c>
      <c r="F248" s="201" t="s">
        <v>1039</v>
      </c>
      <c r="G248" s="166" t="s">
        <v>1040</v>
      </c>
      <c r="H248" s="160">
        <v>4789000</v>
      </c>
      <c r="I248" s="167" t="s">
        <v>2232</v>
      </c>
      <c r="J248" s="204">
        <v>200</v>
      </c>
      <c r="K248" s="161" t="s">
        <v>812</v>
      </c>
      <c r="L248" s="207">
        <v>35000</v>
      </c>
      <c r="M248" s="207">
        <v>23945</v>
      </c>
    </row>
    <row r="249" spans="1:13" ht="22.5">
      <c r="A249" s="201">
        <f t="shared" si="6"/>
        <v>195</v>
      </c>
      <c r="B249" s="201" t="s">
        <v>2404</v>
      </c>
      <c r="C249" s="201" t="s">
        <v>797</v>
      </c>
      <c r="D249" s="201" t="s">
        <v>2399</v>
      </c>
      <c r="E249" s="160">
        <v>3000000</v>
      </c>
      <c r="F249" s="201" t="s">
        <v>2400</v>
      </c>
      <c r="G249" s="166" t="s">
        <v>2401</v>
      </c>
      <c r="H249" s="160">
        <v>1782000</v>
      </c>
      <c r="I249" s="167" t="s">
        <v>1044</v>
      </c>
      <c r="J249" s="204">
        <v>30</v>
      </c>
      <c r="K249" s="161" t="s">
        <v>802</v>
      </c>
      <c r="L249" s="207">
        <v>100000</v>
      </c>
      <c r="M249" s="207">
        <v>59400</v>
      </c>
    </row>
    <row r="250" spans="1:13" ht="22.5">
      <c r="A250" s="201">
        <f>A249+1</f>
        <v>196</v>
      </c>
      <c r="B250" s="201" t="s">
        <v>2405</v>
      </c>
      <c r="C250" s="201" t="s">
        <v>797</v>
      </c>
      <c r="D250" s="201" t="s">
        <v>2406</v>
      </c>
      <c r="E250" s="160">
        <v>2311155</v>
      </c>
      <c r="F250" s="201" t="s">
        <v>952</v>
      </c>
      <c r="G250" s="166" t="s">
        <v>953</v>
      </c>
      <c r="H250" s="160">
        <v>1650000</v>
      </c>
      <c r="I250" s="167" t="s">
        <v>954</v>
      </c>
      <c r="J250" s="167" t="s">
        <v>2407</v>
      </c>
      <c r="K250" s="161" t="s">
        <v>812</v>
      </c>
      <c r="L250" s="207">
        <v>56028</v>
      </c>
      <c r="M250" s="207">
        <v>40000</v>
      </c>
    </row>
    <row r="251" spans="1:13" ht="22.5">
      <c r="A251" s="201">
        <f t="shared" ref="A251:A292" si="7">A250+1</f>
        <v>197</v>
      </c>
      <c r="B251" s="201" t="s">
        <v>2408</v>
      </c>
      <c r="C251" s="201" t="s">
        <v>797</v>
      </c>
      <c r="D251" s="201" t="s">
        <v>2406</v>
      </c>
      <c r="E251" s="160">
        <v>78568</v>
      </c>
      <c r="F251" s="201" t="s">
        <v>952</v>
      </c>
      <c r="G251" s="166" t="s">
        <v>953</v>
      </c>
      <c r="H251" s="160">
        <v>56000</v>
      </c>
      <c r="I251" s="167" t="s">
        <v>2409</v>
      </c>
      <c r="J251" s="204">
        <v>4</v>
      </c>
      <c r="K251" s="161" t="s">
        <v>802</v>
      </c>
      <c r="L251" s="207">
        <v>19642</v>
      </c>
      <c r="M251" s="207">
        <v>14000</v>
      </c>
    </row>
    <row r="252" spans="1:13" ht="22.5">
      <c r="A252" s="201">
        <f t="shared" si="7"/>
        <v>198</v>
      </c>
      <c r="B252" s="201" t="s">
        <v>2410</v>
      </c>
      <c r="C252" s="201" t="s">
        <v>797</v>
      </c>
      <c r="D252" s="201" t="s">
        <v>2406</v>
      </c>
      <c r="E252" s="160">
        <v>75348</v>
      </c>
      <c r="F252" s="201" t="s">
        <v>952</v>
      </c>
      <c r="G252" s="166" t="s">
        <v>953</v>
      </c>
      <c r="H252" s="160">
        <v>53700</v>
      </c>
      <c r="I252" s="167" t="s">
        <v>2409</v>
      </c>
      <c r="J252" s="204">
        <v>3</v>
      </c>
      <c r="K252" s="161" t="s">
        <v>802</v>
      </c>
      <c r="L252" s="207">
        <v>25116</v>
      </c>
      <c r="M252" s="207">
        <v>17900</v>
      </c>
    </row>
    <row r="253" spans="1:13" ht="22.5">
      <c r="A253" s="201">
        <f t="shared" si="7"/>
        <v>199</v>
      </c>
      <c r="B253" s="201" t="s">
        <v>2411</v>
      </c>
      <c r="C253" s="201" t="s">
        <v>797</v>
      </c>
      <c r="D253" s="201" t="s">
        <v>2406</v>
      </c>
      <c r="E253" s="160">
        <v>150880</v>
      </c>
      <c r="F253" s="201" t="s">
        <v>952</v>
      </c>
      <c r="G253" s="166" t="s">
        <v>953</v>
      </c>
      <c r="H253" s="160">
        <v>108000</v>
      </c>
      <c r="I253" s="167" t="s">
        <v>2409</v>
      </c>
      <c r="J253" s="204">
        <v>4</v>
      </c>
      <c r="K253" s="161" t="s">
        <v>802</v>
      </c>
      <c r="L253" s="207">
        <v>37720</v>
      </c>
      <c r="M253" s="207">
        <v>27000</v>
      </c>
    </row>
    <row r="254" spans="1:13" ht="22.5">
      <c r="A254" s="201">
        <f t="shared" si="7"/>
        <v>200</v>
      </c>
      <c r="B254" s="201" t="s">
        <v>2412</v>
      </c>
      <c r="C254" s="201" t="s">
        <v>797</v>
      </c>
      <c r="D254" s="201" t="s">
        <v>2406</v>
      </c>
      <c r="E254" s="160">
        <v>117576</v>
      </c>
      <c r="F254" s="201" t="s">
        <v>952</v>
      </c>
      <c r="G254" s="166" t="s">
        <v>953</v>
      </c>
      <c r="H254" s="160">
        <v>83883</v>
      </c>
      <c r="I254" s="167" t="s">
        <v>2409</v>
      </c>
      <c r="J254" s="204">
        <v>3</v>
      </c>
      <c r="K254" s="161" t="s">
        <v>802</v>
      </c>
      <c r="L254" s="207">
        <v>39192</v>
      </c>
      <c r="M254" s="207">
        <v>27961</v>
      </c>
    </row>
    <row r="255" spans="1:13" ht="22.5">
      <c r="A255" s="201">
        <f t="shared" si="7"/>
        <v>201</v>
      </c>
      <c r="B255" s="201" t="s">
        <v>2413</v>
      </c>
      <c r="C255" s="201" t="s">
        <v>797</v>
      </c>
      <c r="D255" s="201" t="s">
        <v>2406</v>
      </c>
      <c r="E255" s="160">
        <v>247296</v>
      </c>
      <c r="F255" s="201" t="s">
        <v>952</v>
      </c>
      <c r="G255" s="166" t="s">
        <v>953</v>
      </c>
      <c r="H255" s="160">
        <v>176400</v>
      </c>
      <c r="I255" s="167" t="s">
        <v>2409</v>
      </c>
      <c r="J255" s="204">
        <v>6</v>
      </c>
      <c r="K255" s="161" t="s">
        <v>802</v>
      </c>
      <c r="L255" s="207">
        <v>41216</v>
      </c>
      <c r="M255" s="207">
        <v>29400</v>
      </c>
    </row>
    <row r="256" spans="1:13" ht="22.5">
      <c r="A256" s="201">
        <f t="shared" si="7"/>
        <v>202</v>
      </c>
      <c r="B256" s="201" t="s">
        <v>2414</v>
      </c>
      <c r="C256" s="201" t="s">
        <v>797</v>
      </c>
      <c r="D256" s="201" t="s">
        <v>2415</v>
      </c>
      <c r="E256" s="160">
        <v>1900000</v>
      </c>
      <c r="F256" s="201" t="s">
        <v>2230</v>
      </c>
      <c r="G256" s="166" t="s">
        <v>2231</v>
      </c>
      <c r="H256" s="160">
        <v>1700000</v>
      </c>
      <c r="I256" s="167" t="s">
        <v>2416</v>
      </c>
      <c r="J256" s="204">
        <v>5</v>
      </c>
      <c r="K256" s="161" t="s">
        <v>802</v>
      </c>
      <c r="L256" s="207">
        <v>380000</v>
      </c>
      <c r="M256" s="207">
        <v>340000</v>
      </c>
    </row>
    <row r="257" spans="1:13" ht="22.5">
      <c r="A257" s="201">
        <f t="shared" si="7"/>
        <v>203</v>
      </c>
      <c r="B257" s="201" t="s">
        <v>2417</v>
      </c>
      <c r="C257" s="201" t="s">
        <v>797</v>
      </c>
      <c r="D257" s="201" t="s">
        <v>2415</v>
      </c>
      <c r="E257" s="160">
        <v>2375000</v>
      </c>
      <c r="F257" s="201" t="s">
        <v>2230</v>
      </c>
      <c r="G257" s="166" t="s">
        <v>2231</v>
      </c>
      <c r="H257" s="160">
        <v>1500000</v>
      </c>
      <c r="I257" s="167" t="s">
        <v>2418</v>
      </c>
      <c r="J257" s="204">
        <v>25</v>
      </c>
      <c r="K257" s="161" t="s">
        <v>812</v>
      </c>
      <c r="L257" s="207">
        <v>95000</v>
      </c>
      <c r="M257" s="207">
        <v>60000</v>
      </c>
    </row>
    <row r="258" spans="1:13" ht="22.5">
      <c r="A258" s="201">
        <f t="shared" si="7"/>
        <v>204</v>
      </c>
      <c r="B258" s="201" t="s">
        <v>2419</v>
      </c>
      <c r="C258" s="201" t="s">
        <v>797</v>
      </c>
      <c r="D258" s="201" t="s">
        <v>2415</v>
      </c>
      <c r="E258" s="160">
        <v>1393800</v>
      </c>
      <c r="F258" s="201" t="s">
        <v>952</v>
      </c>
      <c r="G258" s="166" t="s">
        <v>953</v>
      </c>
      <c r="H258" s="160">
        <v>994000</v>
      </c>
      <c r="I258" s="167" t="s">
        <v>2394</v>
      </c>
      <c r="J258" s="204">
        <v>10</v>
      </c>
      <c r="K258" s="161" t="s">
        <v>812</v>
      </c>
      <c r="L258" s="207">
        <v>139380</v>
      </c>
      <c r="M258" s="207">
        <v>99400</v>
      </c>
    </row>
    <row r="259" spans="1:13">
      <c r="A259" s="201">
        <f t="shared" si="7"/>
        <v>205</v>
      </c>
      <c r="B259" s="201" t="s">
        <v>2420</v>
      </c>
      <c r="C259" s="201" t="s">
        <v>797</v>
      </c>
      <c r="D259" s="201" t="s">
        <v>2421</v>
      </c>
      <c r="E259" s="160">
        <v>752192</v>
      </c>
      <c r="F259" s="201" t="s">
        <v>2392</v>
      </c>
      <c r="G259" s="166" t="s">
        <v>2393</v>
      </c>
      <c r="H259" s="160">
        <v>528885</v>
      </c>
      <c r="I259" s="167" t="s">
        <v>957</v>
      </c>
      <c r="J259" s="167" t="s">
        <v>2422</v>
      </c>
      <c r="K259" s="161" t="s">
        <v>812</v>
      </c>
      <c r="L259" s="207">
        <v>29440</v>
      </c>
      <c r="M259" s="207">
        <v>20700</v>
      </c>
    </row>
    <row r="260" spans="1:13">
      <c r="A260" s="201">
        <f t="shared" si="7"/>
        <v>206</v>
      </c>
      <c r="B260" s="201" t="s">
        <v>2423</v>
      </c>
      <c r="C260" s="201" t="s">
        <v>797</v>
      </c>
      <c r="D260" s="201" t="s">
        <v>2421</v>
      </c>
      <c r="E260" s="160">
        <v>1877002.4000000001</v>
      </c>
      <c r="F260" s="201" t="s">
        <v>2392</v>
      </c>
      <c r="G260" s="166" t="s">
        <v>2393</v>
      </c>
      <c r="H260" s="160">
        <v>1323075</v>
      </c>
      <c r="I260" s="167" t="s">
        <v>957</v>
      </c>
      <c r="J260" s="167" t="s">
        <v>2424</v>
      </c>
      <c r="K260" s="161" t="s">
        <v>812</v>
      </c>
      <c r="L260" s="207">
        <v>24472</v>
      </c>
      <c r="M260" s="207">
        <v>17250</v>
      </c>
    </row>
    <row r="261" spans="1:13" ht="22.5">
      <c r="A261" s="201">
        <f t="shared" si="7"/>
        <v>207</v>
      </c>
      <c r="B261" s="201" t="s">
        <v>2425</v>
      </c>
      <c r="C261" s="201" t="s">
        <v>797</v>
      </c>
      <c r="D261" s="201" t="s">
        <v>2421</v>
      </c>
      <c r="E261" s="160">
        <v>250000</v>
      </c>
      <c r="F261" s="201" t="s">
        <v>2426</v>
      </c>
      <c r="G261" s="166" t="s">
        <v>2427</v>
      </c>
      <c r="H261" s="160">
        <v>149950</v>
      </c>
      <c r="I261" s="167" t="s">
        <v>2428</v>
      </c>
      <c r="J261" s="204">
        <v>1</v>
      </c>
      <c r="K261" s="161" t="s">
        <v>851</v>
      </c>
      <c r="L261" s="207">
        <v>250000</v>
      </c>
      <c r="M261" s="207">
        <v>149950</v>
      </c>
    </row>
    <row r="262" spans="1:13" ht="22.5">
      <c r="A262" s="201">
        <f t="shared" si="7"/>
        <v>208</v>
      </c>
      <c r="B262" s="201" t="s">
        <v>2429</v>
      </c>
      <c r="C262" s="201" t="s">
        <v>797</v>
      </c>
      <c r="D262" s="201" t="s">
        <v>2421</v>
      </c>
      <c r="E262" s="160">
        <v>250000</v>
      </c>
      <c r="F262" s="201" t="s">
        <v>2426</v>
      </c>
      <c r="G262" s="166" t="s">
        <v>2427</v>
      </c>
      <c r="H262" s="160">
        <v>149950</v>
      </c>
      <c r="I262" s="167" t="s">
        <v>2428</v>
      </c>
      <c r="J262" s="204">
        <v>1</v>
      </c>
      <c r="K262" s="161" t="s">
        <v>851</v>
      </c>
      <c r="L262" s="207">
        <v>250000</v>
      </c>
      <c r="M262" s="207">
        <v>149950</v>
      </c>
    </row>
    <row r="263" spans="1:13">
      <c r="A263" s="201">
        <f t="shared" si="7"/>
        <v>209</v>
      </c>
      <c r="B263" s="201" t="s">
        <v>2430</v>
      </c>
      <c r="C263" s="201" t="s">
        <v>797</v>
      </c>
      <c r="D263" s="201" t="s">
        <v>2421</v>
      </c>
      <c r="E263" s="160">
        <v>150000</v>
      </c>
      <c r="F263" s="201" t="s">
        <v>2426</v>
      </c>
      <c r="G263" s="166" t="s">
        <v>2427</v>
      </c>
      <c r="H263" s="160">
        <v>64500</v>
      </c>
      <c r="I263" s="167" t="s">
        <v>2431</v>
      </c>
      <c r="J263" s="204">
        <v>10</v>
      </c>
      <c r="K263" s="161" t="s">
        <v>2432</v>
      </c>
      <c r="L263" s="207">
        <v>15000</v>
      </c>
      <c r="M263" s="207">
        <v>6450</v>
      </c>
    </row>
    <row r="264" spans="1:13" ht="22.5">
      <c r="A264" s="201">
        <f t="shared" si="7"/>
        <v>210</v>
      </c>
      <c r="B264" s="201" t="s">
        <v>2433</v>
      </c>
      <c r="C264" s="201" t="s">
        <v>797</v>
      </c>
      <c r="D264" s="201" t="s">
        <v>2421</v>
      </c>
      <c r="E264" s="160">
        <v>2082567.2</v>
      </c>
      <c r="F264" s="201" t="s">
        <v>952</v>
      </c>
      <c r="G264" s="166" t="s">
        <v>953</v>
      </c>
      <c r="H264" s="160">
        <v>1480740</v>
      </c>
      <c r="I264" s="167" t="s">
        <v>957</v>
      </c>
      <c r="J264" s="167" t="s">
        <v>2434</v>
      </c>
      <c r="K264" s="161" t="s">
        <v>812</v>
      </c>
      <c r="L264" s="207">
        <v>24472</v>
      </c>
      <c r="M264" s="207">
        <v>17400</v>
      </c>
    </row>
    <row r="265" spans="1:13">
      <c r="A265" s="201">
        <f t="shared" si="7"/>
        <v>211</v>
      </c>
      <c r="B265" s="201" t="s">
        <v>2435</v>
      </c>
      <c r="C265" s="201" t="s">
        <v>797</v>
      </c>
      <c r="D265" s="201" t="s">
        <v>2421</v>
      </c>
      <c r="E265" s="160">
        <v>150000</v>
      </c>
      <c r="F265" s="201" t="s">
        <v>2426</v>
      </c>
      <c r="G265" s="166" t="s">
        <v>2427</v>
      </c>
      <c r="H265" s="160">
        <v>69000</v>
      </c>
      <c r="I265" s="167" t="s">
        <v>2436</v>
      </c>
      <c r="J265" s="204">
        <v>10</v>
      </c>
      <c r="K265" s="161" t="s">
        <v>2367</v>
      </c>
      <c r="L265" s="207">
        <v>15000</v>
      </c>
      <c r="M265" s="207">
        <v>6900</v>
      </c>
    </row>
    <row r="266" spans="1:13" ht="22.5">
      <c r="A266" s="201">
        <f t="shared" si="7"/>
        <v>212</v>
      </c>
      <c r="B266" s="201" t="s">
        <v>2437</v>
      </c>
      <c r="C266" s="201" t="s">
        <v>797</v>
      </c>
      <c r="D266" s="201" t="s">
        <v>2438</v>
      </c>
      <c r="E266" s="160">
        <v>75348</v>
      </c>
      <c r="F266" s="201" t="s">
        <v>952</v>
      </c>
      <c r="G266" s="166" t="s">
        <v>953</v>
      </c>
      <c r="H266" s="160">
        <v>53700</v>
      </c>
      <c r="I266" s="167" t="s">
        <v>2409</v>
      </c>
      <c r="J266" s="204">
        <v>3</v>
      </c>
      <c r="K266" s="161" t="s">
        <v>802</v>
      </c>
      <c r="L266" s="207">
        <v>25116</v>
      </c>
      <c r="M266" s="207">
        <v>17900</v>
      </c>
    </row>
    <row r="267" spans="1:13" ht="22.5">
      <c r="A267" s="201">
        <f t="shared" si="7"/>
        <v>213</v>
      </c>
      <c r="B267" s="201" t="s">
        <v>2439</v>
      </c>
      <c r="C267" s="201" t="s">
        <v>797</v>
      </c>
      <c r="D267" s="201" t="s">
        <v>2438</v>
      </c>
      <c r="E267" s="160">
        <v>3795000</v>
      </c>
      <c r="F267" s="201" t="s">
        <v>559</v>
      </c>
      <c r="G267" s="166" t="s">
        <v>2440</v>
      </c>
      <c r="H267" s="160">
        <v>2932500</v>
      </c>
      <c r="I267" s="167" t="s">
        <v>2441</v>
      </c>
      <c r="J267" s="204">
        <v>300</v>
      </c>
      <c r="K267" s="161" t="s">
        <v>946</v>
      </c>
      <c r="L267" s="207">
        <v>12650</v>
      </c>
      <c r="M267" s="207">
        <v>9775</v>
      </c>
    </row>
    <row r="268" spans="1:13">
      <c r="A268" s="201">
        <f t="shared" si="7"/>
        <v>214</v>
      </c>
      <c r="B268" s="201" t="s">
        <v>2442</v>
      </c>
      <c r="C268" s="201" t="s">
        <v>797</v>
      </c>
      <c r="D268" s="201" t="s">
        <v>2438</v>
      </c>
      <c r="E268" s="160">
        <v>2600000</v>
      </c>
      <c r="F268" s="201" t="s">
        <v>2426</v>
      </c>
      <c r="G268" s="166" t="s">
        <v>2427</v>
      </c>
      <c r="H268" s="160">
        <v>1770000</v>
      </c>
      <c r="I268" s="167" t="s">
        <v>2443</v>
      </c>
      <c r="J268" s="204">
        <v>2</v>
      </c>
      <c r="K268" s="161" t="s">
        <v>2367</v>
      </c>
      <c r="L268" s="207">
        <v>1300000</v>
      </c>
      <c r="M268" s="207">
        <v>885000</v>
      </c>
    </row>
    <row r="269" spans="1:13" ht="22.5">
      <c r="A269" s="201">
        <f t="shared" si="7"/>
        <v>215</v>
      </c>
      <c r="B269" s="201" t="s">
        <v>2444</v>
      </c>
      <c r="C269" s="201" t="s">
        <v>797</v>
      </c>
      <c r="D269" s="201" t="s">
        <v>2445</v>
      </c>
      <c r="E269" s="160">
        <v>600000</v>
      </c>
      <c r="F269" s="201" t="s">
        <v>2400</v>
      </c>
      <c r="G269" s="166" t="s">
        <v>2401</v>
      </c>
      <c r="H269" s="160">
        <v>300000</v>
      </c>
      <c r="I269" s="167" t="s">
        <v>2446</v>
      </c>
      <c r="J269" s="204">
        <v>30</v>
      </c>
      <c r="K269" s="161" t="s">
        <v>2447</v>
      </c>
      <c r="L269" s="207">
        <v>20000</v>
      </c>
      <c r="M269" s="207">
        <v>10000</v>
      </c>
    </row>
    <row r="270" spans="1:13">
      <c r="A270" s="201">
        <f t="shared" si="7"/>
        <v>216</v>
      </c>
      <c r="B270" s="201" t="s">
        <v>2448</v>
      </c>
      <c r="C270" s="201" t="s">
        <v>797</v>
      </c>
      <c r="D270" s="201" t="s">
        <v>2445</v>
      </c>
      <c r="E270" s="160">
        <v>958078.79999999993</v>
      </c>
      <c r="F270" s="201" t="s">
        <v>2392</v>
      </c>
      <c r="G270" s="166" t="s">
        <v>2393</v>
      </c>
      <c r="H270" s="160">
        <v>675337.5</v>
      </c>
      <c r="I270" s="167" t="s">
        <v>957</v>
      </c>
      <c r="J270" s="167" t="s">
        <v>2449</v>
      </c>
      <c r="K270" s="161" t="s">
        <v>812</v>
      </c>
      <c r="L270" s="207">
        <v>24472</v>
      </c>
      <c r="M270" s="207">
        <v>17250</v>
      </c>
    </row>
    <row r="271" spans="1:13" ht="22.5">
      <c r="A271" s="201">
        <f t="shared" si="7"/>
        <v>217</v>
      </c>
      <c r="B271" s="201" t="s">
        <v>2450</v>
      </c>
      <c r="C271" s="201" t="s">
        <v>797</v>
      </c>
      <c r="D271" s="201" t="s">
        <v>2445</v>
      </c>
      <c r="E271" s="160">
        <v>939821.39999999991</v>
      </c>
      <c r="F271" s="201" t="s">
        <v>952</v>
      </c>
      <c r="G271" s="166" t="s">
        <v>953</v>
      </c>
      <c r="H271" s="160">
        <v>592200</v>
      </c>
      <c r="I271" s="167" t="s">
        <v>954</v>
      </c>
      <c r="J271" s="167" t="s">
        <v>2451</v>
      </c>
      <c r="K271" s="161" t="s">
        <v>812</v>
      </c>
      <c r="L271" s="207">
        <v>44436</v>
      </c>
      <c r="M271" s="207">
        <v>28000</v>
      </c>
    </row>
    <row r="272" spans="1:13" ht="33.75">
      <c r="A272" s="201">
        <f t="shared" si="7"/>
        <v>218</v>
      </c>
      <c r="B272" s="201" t="s">
        <v>2452</v>
      </c>
      <c r="C272" s="201" t="s">
        <v>797</v>
      </c>
      <c r="D272" s="201" t="s">
        <v>2453</v>
      </c>
      <c r="E272" s="160">
        <v>1500000</v>
      </c>
      <c r="F272" s="201" t="s">
        <v>2426</v>
      </c>
      <c r="G272" s="166" t="s">
        <v>2427</v>
      </c>
      <c r="H272" s="160">
        <v>450500</v>
      </c>
      <c r="I272" s="167" t="s">
        <v>2454</v>
      </c>
      <c r="J272" s="204">
        <v>10</v>
      </c>
      <c r="K272" s="161" t="s">
        <v>812</v>
      </c>
      <c r="L272" s="207">
        <v>150000</v>
      </c>
      <c r="M272" s="207">
        <v>45050</v>
      </c>
    </row>
    <row r="273" spans="1:13" ht="33.75">
      <c r="A273" s="201">
        <f t="shared" si="7"/>
        <v>219</v>
      </c>
      <c r="B273" s="201" t="s">
        <v>2455</v>
      </c>
      <c r="C273" s="201" t="s">
        <v>797</v>
      </c>
      <c r="D273" s="201" t="s">
        <v>2453</v>
      </c>
      <c r="E273" s="160">
        <v>2250000</v>
      </c>
      <c r="F273" s="201" t="s">
        <v>2426</v>
      </c>
      <c r="G273" s="166" t="s">
        <v>2427</v>
      </c>
      <c r="H273" s="160">
        <v>675750</v>
      </c>
      <c r="I273" s="167" t="s">
        <v>2454</v>
      </c>
      <c r="J273" s="204">
        <v>15</v>
      </c>
      <c r="K273" s="161" t="s">
        <v>812</v>
      </c>
      <c r="L273" s="207">
        <v>150000</v>
      </c>
      <c r="M273" s="207">
        <v>45050</v>
      </c>
    </row>
    <row r="274" spans="1:13" ht="22.5">
      <c r="A274" s="201">
        <f t="shared" si="7"/>
        <v>220</v>
      </c>
      <c r="B274" s="201" t="s">
        <v>2456</v>
      </c>
      <c r="C274" s="201" t="s">
        <v>797</v>
      </c>
      <c r="D274" s="201" t="s">
        <v>2453</v>
      </c>
      <c r="E274" s="160">
        <v>2932500</v>
      </c>
      <c r="F274" s="201" t="s">
        <v>2457</v>
      </c>
      <c r="G274" s="166" t="s">
        <v>2458</v>
      </c>
      <c r="H274" s="160">
        <v>2850000</v>
      </c>
      <c r="I274" s="167" t="s">
        <v>2459</v>
      </c>
      <c r="J274" s="204">
        <v>15</v>
      </c>
      <c r="K274" s="161" t="s">
        <v>2367</v>
      </c>
      <c r="L274" s="207">
        <v>195500</v>
      </c>
      <c r="M274" s="207">
        <v>190000</v>
      </c>
    </row>
    <row r="275" spans="1:13" ht="22.5">
      <c r="A275" s="201">
        <f t="shared" si="7"/>
        <v>221</v>
      </c>
      <c r="B275" s="201" t="s">
        <v>2460</v>
      </c>
      <c r="C275" s="201" t="s">
        <v>797</v>
      </c>
      <c r="D275" s="201" t="s">
        <v>2453</v>
      </c>
      <c r="E275" s="160">
        <v>2932500</v>
      </c>
      <c r="F275" s="201" t="s">
        <v>2457</v>
      </c>
      <c r="G275" s="166" t="s">
        <v>2458</v>
      </c>
      <c r="H275" s="160">
        <v>2850000</v>
      </c>
      <c r="I275" s="167" t="s">
        <v>2459</v>
      </c>
      <c r="J275" s="204">
        <v>15</v>
      </c>
      <c r="K275" s="161" t="s">
        <v>2367</v>
      </c>
      <c r="L275" s="207">
        <v>195500</v>
      </c>
      <c r="M275" s="207">
        <v>190000</v>
      </c>
    </row>
    <row r="276" spans="1:13" ht="22.5">
      <c r="A276" s="201">
        <f t="shared" si="7"/>
        <v>222</v>
      </c>
      <c r="B276" s="201" t="s">
        <v>2461</v>
      </c>
      <c r="C276" s="201" t="s">
        <v>797</v>
      </c>
      <c r="D276" s="201" t="s">
        <v>2462</v>
      </c>
      <c r="E276" s="160">
        <v>3015000</v>
      </c>
      <c r="F276" s="201" t="s">
        <v>2463</v>
      </c>
      <c r="G276" s="166" t="s">
        <v>2464</v>
      </c>
      <c r="H276" s="160">
        <v>2464000</v>
      </c>
      <c r="I276" s="167" t="s">
        <v>2465</v>
      </c>
      <c r="J276" s="204">
        <v>1</v>
      </c>
      <c r="K276" s="161" t="s">
        <v>2367</v>
      </c>
      <c r="L276" s="207">
        <v>3015000</v>
      </c>
      <c r="M276" s="207">
        <v>2464000</v>
      </c>
    </row>
    <row r="277" spans="1:13" ht="22.5">
      <c r="A277" s="201">
        <f t="shared" si="7"/>
        <v>223</v>
      </c>
      <c r="B277" s="201" t="s">
        <v>2466</v>
      </c>
      <c r="C277" s="201" t="s">
        <v>797</v>
      </c>
      <c r="D277" s="201" t="s">
        <v>2467</v>
      </c>
      <c r="E277" s="160">
        <v>2250000</v>
      </c>
      <c r="F277" s="201" t="s">
        <v>2400</v>
      </c>
      <c r="G277" s="166" t="s">
        <v>2401</v>
      </c>
      <c r="H277" s="160">
        <v>1500000</v>
      </c>
      <c r="I277" s="167" t="s">
        <v>2468</v>
      </c>
      <c r="J277" s="204">
        <v>1</v>
      </c>
      <c r="K277" s="161" t="s">
        <v>2367</v>
      </c>
      <c r="L277" s="207">
        <v>2250000</v>
      </c>
      <c r="M277" s="207">
        <v>1500000</v>
      </c>
    </row>
    <row r="278" spans="1:13" ht="22.5">
      <c r="A278" s="201">
        <f t="shared" si="7"/>
        <v>224</v>
      </c>
      <c r="B278" s="201" t="s">
        <v>2469</v>
      </c>
      <c r="C278" s="201" t="s">
        <v>797</v>
      </c>
      <c r="D278" s="201" t="s">
        <v>2467</v>
      </c>
      <c r="E278" s="160">
        <v>375000</v>
      </c>
      <c r="F278" s="201" t="s">
        <v>2400</v>
      </c>
      <c r="G278" s="166" t="s">
        <v>2401</v>
      </c>
      <c r="H278" s="160">
        <v>250000</v>
      </c>
      <c r="I278" s="167" t="s">
        <v>2470</v>
      </c>
      <c r="J278" s="204">
        <v>1</v>
      </c>
      <c r="K278" s="161" t="s">
        <v>2367</v>
      </c>
      <c r="L278" s="207">
        <v>375000</v>
      </c>
      <c r="M278" s="207">
        <v>250000</v>
      </c>
    </row>
    <row r="279" spans="1:13" ht="22.5">
      <c r="A279" s="201">
        <f t="shared" si="7"/>
        <v>225</v>
      </c>
      <c r="B279" s="201" t="s">
        <v>2471</v>
      </c>
      <c r="C279" s="201" t="s">
        <v>797</v>
      </c>
      <c r="D279" s="201" t="s">
        <v>2467</v>
      </c>
      <c r="E279" s="160">
        <v>2428500</v>
      </c>
      <c r="F279" s="201" t="s">
        <v>2400</v>
      </c>
      <c r="G279" s="166" t="s">
        <v>2401</v>
      </c>
      <c r="H279" s="160">
        <v>1619000</v>
      </c>
      <c r="I279" s="167" t="s">
        <v>2472</v>
      </c>
      <c r="J279" s="204">
        <v>1</v>
      </c>
      <c r="K279" s="161" t="s">
        <v>2367</v>
      </c>
      <c r="L279" s="207">
        <v>2428500</v>
      </c>
      <c r="M279" s="207">
        <v>1619000</v>
      </c>
    </row>
    <row r="280" spans="1:13" ht="22.5">
      <c r="A280" s="201">
        <f t="shared" si="7"/>
        <v>226</v>
      </c>
      <c r="B280" s="201" t="s">
        <v>2473</v>
      </c>
      <c r="C280" s="201" t="s">
        <v>797</v>
      </c>
      <c r="D280" s="201" t="s">
        <v>2467</v>
      </c>
      <c r="E280" s="160">
        <v>2316000</v>
      </c>
      <c r="F280" s="201" t="s">
        <v>2392</v>
      </c>
      <c r="G280" s="166" t="s">
        <v>2393</v>
      </c>
      <c r="H280" s="160">
        <v>1908770</v>
      </c>
      <c r="I280" s="167" t="s">
        <v>2474</v>
      </c>
      <c r="J280" s="167" t="s">
        <v>2475</v>
      </c>
      <c r="K280" s="161" t="s">
        <v>812</v>
      </c>
      <c r="L280" s="207">
        <v>120000</v>
      </c>
      <c r="M280" s="207">
        <v>98900</v>
      </c>
    </row>
    <row r="281" spans="1:13" ht="22.5">
      <c r="A281" s="201">
        <f t="shared" si="7"/>
        <v>227</v>
      </c>
      <c r="B281" s="201" t="s">
        <v>2476</v>
      </c>
      <c r="C281" s="201" t="s">
        <v>797</v>
      </c>
      <c r="D281" s="201" t="s">
        <v>2467</v>
      </c>
      <c r="E281" s="160">
        <v>2100000</v>
      </c>
      <c r="F281" s="201" t="s">
        <v>2392</v>
      </c>
      <c r="G281" s="166" t="s">
        <v>2393</v>
      </c>
      <c r="H281" s="160">
        <v>1730750</v>
      </c>
      <c r="I281" s="167" t="s">
        <v>2474</v>
      </c>
      <c r="J281" s="167" t="s">
        <v>2477</v>
      </c>
      <c r="K281" s="161" t="s">
        <v>812</v>
      </c>
      <c r="L281" s="207">
        <v>120000</v>
      </c>
      <c r="M281" s="207">
        <v>98900</v>
      </c>
    </row>
    <row r="282" spans="1:13" ht="22.5">
      <c r="A282" s="201">
        <f t="shared" si="7"/>
        <v>228</v>
      </c>
      <c r="B282" s="201" t="s">
        <v>2478</v>
      </c>
      <c r="C282" s="201" t="s">
        <v>797</v>
      </c>
      <c r="D282" s="201" t="s">
        <v>2467</v>
      </c>
      <c r="E282" s="160">
        <v>2040000</v>
      </c>
      <c r="F282" s="201" t="s">
        <v>2392</v>
      </c>
      <c r="G282" s="166" t="s">
        <v>2393</v>
      </c>
      <c r="H282" s="160">
        <v>1681300</v>
      </c>
      <c r="I282" s="167" t="s">
        <v>2474</v>
      </c>
      <c r="J282" s="204">
        <v>17</v>
      </c>
      <c r="K282" s="161" t="s">
        <v>812</v>
      </c>
      <c r="L282" s="207">
        <v>120000</v>
      </c>
      <c r="M282" s="207">
        <v>98900</v>
      </c>
    </row>
    <row r="283" spans="1:13">
      <c r="A283" s="201">
        <f t="shared" si="7"/>
        <v>229</v>
      </c>
      <c r="B283" s="201" t="s">
        <v>2479</v>
      </c>
      <c r="C283" s="201" t="s">
        <v>797</v>
      </c>
      <c r="D283" s="201" t="s">
        <v>2480</v>
      </c>
      <c r="E283" s="160">
        <v>465000</v>
      </c>
      <c r="F283" s="201" t="s">
        <v>2392</v>
      </c>
      <c r="G283" s="166" t="s">
        <v>2393</v>
      </c>
      <c r="H283" s="160">
        <v>379500</v>
      </c>
      <c r="I283" s="167" t="s">
        <v>954</v>
      </c>
      <c r="J283" s="204">
        <v>15</v>
      </c>
      <c r="K283" s="161" t="s">
        <v>812</v>
      </c>
      <c r="L283" s="207">
        <v>31000</v>
      </c>
      <c r="M283" s="207">
        <v>25300</v>
      </c>
    </row>
    <row r="284" spans="1:13">
      <c r="A284" s="201">
        <f t="shared" si="7"/>
        <v>230</v>
      </c>
      <c r="B284" s="201" t="s">
        <v>2481</v>
      </c>
      <c r="C284" s="201" t="s">
        <v>797</v>
      </c>
      <c r="D284" s="201" t="s">
        <v>2480</v>
      </c>
      <c r="E284" s="160">
        <v>4800000</v>
      </c>
      <c r="F284" s="201" t="s">
        <v>2426</v>
      </c>
      <c r="G284" s="166" t="s">
        <v>2427</v>
      </c>
      <c r="H284" s="160">
        <v>1800000</v>
      </c>
      <c r="I284" s="167" t="s">
        <v>2482</v>
      </c>
      <c r="J284" s="204">
        <v>4</v>
      </c>
      <c r="K284" s="161" t="s">
        <v>2367</v>
      </c>
      <c r="L284" s="207">
        <v>1200000</v>
      </c>
      <c r="M284" s="207">
        <v>450000</v>
      </c>
    </row>
    <row r="285" spans="1:13">
      <c r="A285" s="201">
        <f t="shared" si="7"/>
        <v>231</v>
      </c>
      <c r="B285" s="201" t="s">
        <v>2483</v>
      </c>
      <c r="C285" s="201" t="s">
        <v>797</v>
      </c>
      <c r="D285" s="201" t="s">
        <v>2484</v>
      </c>
      <c r="E285" s="160">
        <v>23575000</v>
      </c>
      <c r="F285" s="201" t="s">
        <v>943</v>
      </c>
      <c r="G285" s="166" t="s">
        <v>944</v>
      </c>
      <c r="H285" s="160">
        <v>23575000</v>
      </c>
      <c r="I285" s="167" t="s">
        <v>945</v>
      </c>
      <c r="J285" s="204">
        <v>50</v>
      </c>
      <c r="K285" s="161" t="s">
        <v>946</v>
      </c>
      <c r="L285" s="207">
        <v>471500</v>
      </c>
      <c r="M285" s="207">
        <v>471500</v>
      </c>
    </row>
    <row r="286" spans="1:13" ht="22.5">
      <c r="A286" s="201">
        <f t="shared" si="7"/>
        <v>232</v>
      </c>
      <c r="B286" s="201" t="s">
        <v>2485</v>
      </c>
      <c r="C286" s="201" t="s">
        <v>797</v>
      </c>
      <c r="D286" s="201" t="s">
        <v>2484</v>
      </c>
      <c r="E286" s="160">
        <v>350000</v>
      </c>
      <c r="F286" s="201" t="s">
        <v>2486</v>
      </c>
      <c r="G286" s="166" t="s">
        <v>2487</v>
      </c>
      <c r="H286" s="160">
        <v>299000</v>
      </c>
      <c r="I286" s="167" t="s">
        <v>2488</v>
      </c>
      <c r="J286" s="204">
        <v>20</v>
      </c>
      <c r="K286" s="161" t="s">
        <v>2367</v>
      </c>
      <c r="L286" s="207">
        <v>17500</v>
      </c>
      <c r="M286" s="207">
        <v>14950</v>
      </c>
    </row>
    <row r="287" spans="1:13" ht="22.5">
      <c r="A287" s="201">
        <f t="shared" si="7"/>
        <v>233</v>
      </c>
      <c r="B287" s="201" t="s">
        <v>2489</v>
      </c>
      <c r="C287" s="201" t="s">
        <v>797</v>
      </c>
      <c r="D287" s="201" t="s">
        <v>2484</v>
      </c>
      <c r="E287" s="160">
        <v>340000</v>
      </c>
      <c r="F287" s="201" t="s">
        <v>2486</v>
      </c>
      <c r="G287" s="166" t="s">
        <v>2487</v>
      </c>
      <c r="H287" s="160">
        <v>299000</v>
      </c>
      <c r="I287" s="167" t="s">
        <v>2488</v>
      </c>
      <c r="J287" s="204">
        <v>20</v>
      </c>
      <c r="K287" s="161" t="s">
        <v>2367</v>
      </c>
      <c r="L287" s="207">
        <v>17000</v>
      </c>
      <c r="M287" s="207">
        <v>14950</v>
      </c>
    </row>
    <row r="288" spans="1:13" ht="22.5">
      <c r="A288" s="201">
        <f t="shared" si="7"/>
        <v>234</v>
      </c>
      <c r="B288" s="201" t="s">
        <v>2490</v>
      </c>
      <c r="C288" s="201" t="s">
        <v>797</v>
      </c>
      <c r="D288" s="201" t="s">
        <v>2484</v>
      </c>
      <c r="E288" s="160">
        <v>420000</v>
      </c>
      <c r="F288" s="201" t="s">
        <v>2486</v>
      </c>
      <c r="G288" s="166" t="s">
        <v>2487</v>
      </c>
      <c r="H288" s="160">
        <v>358800</v>
      </c>
      <c r="I288" s="167" t="s">
        <v>2488</v>
      </c>
      <c r="J288" s="204">
        <v>20</v>
      </c>
      <c r="K288" s="161" t="s">
        <v>2367</v>
      </c>
      <c r="L288" s="207">
        <v>21000</v>
      </c>
      <c r="M288" s="207">
        <v>17940</v>
      </c>
    </row>
    <row r="289" spans="1:13" ht="22.5">
      <c r="A289" s="201">
        <f t="shared" si="7"/>
        <v>235</v>
      </c>
      <c r="B289" s="201" t="s">
        <v>2491</v>
      </c>
      <c r="C289" s="201" t="s">
        <v>797</v>
      </c>
      <c r="D289" s="201" t="s">
        <v>2484</v>
      </c>
      <c r="E289" s="160">
        <v>420000</v>
      </c>
      <c r="F289" s="201" t="s">
        <v>2486</v>
      </c>
      <c r="G289" s="166" t="s">
        <v>2487</v>
      </c>
      <c r="H289" s="160">
        <v>358800</v>
      </c>
      <c r="I289" s="167" t="s">
        <v>2488</v>
      </c>
      <c r="J289" s="204">
        <v>20</v>
      </c>
      <c r="K289" s="161" t="s">
        <v>2367</v>
      </c>
      <c r="L289" s="207">
        <v>21000</v>
      </c>
      <c r="M289" s="207">
        <v>17940</v>
      </c>
    </row>
    <row r="290" spans="1:13">
      <c r="A290" s="201">
        <f t="shared" si="7"/>
        <v>236</v>
      </c>
      <c r="B290" s="201" t="s">
        <v>2492</v>
      </c>
      <c r="C290" s="201" t="s">
        <v>797</v>
      </c>
      <c r="D290" s="201" t="s">
        <v>2484</v>
      </c>
      <c r="E290" s="160">
        <v>2200000</v>
      </c>
      <c r="F290" s="201" t="s">
        <v>2392</v>
      </c>
      <c r="G290" s="166" t="s">
        <v>2393</v>
      </c>
      <c r="H290" s="160">
        <v>1656000</v>
      </c>
      <c r="I290" s="167" t="s">
        <v>2493</v>
      </c>
      <c r="J290" s="204">
        <v>20</v>
      </c>
      <c r="K290" s="161" t="s">
        <v>812</v>
      </c>
      <c r="L290" s="207">
        <v>110000</v>
      </c>
      <c r="M290" s="207">
        <v>82800</v>
      </c>
    </row>
    <row r="291" spans="1:13" ht="22.5">
      <c r="A291" s="201">
        <f t="shared" si="7"/>
        <v>237</v>
      </c>
      <c r="B291" s="201" t="s">
        <v>2494</v>
      </c>
      <c r="C291" s="201" t="s">
        <v>797</v>
      </c>
      <c r="D291" s="201" t="s">
        <v>2495</v>
      </c>
      <c r="E291" s="160">
        <v>2824250</v>
      </c>
      <c r="F291" s="201" t="s">
        <v>952</v>
      </c>
      <c r="G291" s="166" t="s">
        <v>953</v>
      </c>
      <c r="H291" s="160">
        <v>2055027</v>
      </c>
      <c r="I291" s="167" t="s">
        <v>954</v>
      </c>
      <c r="J291" s="167" t="s">
        <v>2496</v>
      </c>
      <c r="K291" s="161" t="s">
        <v>812</v>
      </c>
      <c r="L291" s="207">
        <v>55000</v>
      </c>
      <c r="M291" s="207">
        <v>40020</v>
      </c>
    </row>
    <row r="292" spans="1:13" ht="22.5">
      <c r="A292" s="201">
        <f t="shared" si="7"/>
        <v>238</v>
      </c>
      <c r="B292" s="201" t="s">
        <v>2497</v>
      </c>
      <c r="C292" s="201" t="s">
        <v>797</v>
      </c>
      <c r="D292" s="201" t="s">
        <v>2498</v>
      </c>
      <c r="E292" s="160">
        <v>6000000</v>
      </c>
      <c r="F292" s="201" t="s">
        <v>931</v>
      </c>
      <c r="G292" s="166" t="s">
        <v>932</v>
      </c>
      <c r="H292" s="160">
        <v>5980000</v>
      </c>
      <c r="I292" s="167" t="s">
        <v>371</v>
      </c>
      <c r="J292" s="204">
        <v>1</v>
      </c>
      <c r="K292" s="161" t="s">
        <v>2499</v>
      </c>
      <c r="L292" s="207">
        <v>6000000</v>
      </c>
      <c r="M292" s="207">
        <v>5980000</v>
      </c>
    </row>
    <row r="293" spans="1:13">
      <c r="L293" s="205">
        <f>SUM(L6:L292)</f>
        <v>558304426.27999997</v>
      </c>
      <c r="M293" s="216">
        <f>SUM(M6:M292)</f>
        <v>482214811.2100001</v>
      </c>
    </row>
  </sheetData>
  <mergeCells count="62">
    <mergeCell ref="A2:G2"/>
    <mergeCell ref="A3:G3"/>
    <mergeCell ref="F19:F20"/>
    <mergeCell ref="G19:G20"/>
    <mergeCell ref="H19:H20"/>
    <mergeCell ref="F57:F86"/>
    <mergeCell ref="G57:G86"/>
    <mergeCell ref="H57:H86"/>
    <mergeCell ref="A19:A20"/>
    <mergeCell ref="B19:B20"/>
    <mergeCell ref="C19:C20"/>
    <mergeCell ref="D19:D20"/>
    <mergeCell ref="E19:E20"/>
    <mergeCell ref="A57:A86"/>
    <mergeCell ref="B57:B86"/>
    <mergeCell ref="C57:C86"/>
    <mergeCell ref="D57:D86"/>
    <mergeCell ref="E57:E86"/>
    <mergeCell ref="A87:D92"/>
    <mergeCell ref="E87:E92"/>
    <mergeCell ref="F87:G92"/>
    <mergeCell ref="H87:H92"/>
    <mergeCell ref="A96:A99"/>
    <mergeCell ref="B96:B99"/>
    <mergeCell ref="C96:C99"/>
    <mergeCell ref="D96:D99"/>
    <mergeCell ref="E96:E99"/>
    <mergeCell ref="F96:F99"/>
    <mergeCell ref="G96:G99"/>
    <mergeCell ref="H96:H99"/>
    <mergeCell ref="F116:F117"/>
    <mergeCell ref="G116:G117"/>
    <mergeCell ref="H116:H117"/>
    <mergeCell ref="A116:A117"/>
    <mergeCell ref="B116:B117"/>
    <mergeCell ref="C116:C117"/>
    <mergeCell ref="D116:D117"/>
    <mergeCell ref="E116:E117"/>
    <mergeCell ref="F200:F203"/>
    <mergeCell ref="G200:G203"/>
    <mergeCell ref="H200:H203"/>
    <mergeCell ref="A229:A231"/>
    <mergeCell ref="B229:B231"/>
    <mergeCell ref="C229:C231"/>
    <mergeCell ref="D229:D231"/>
    <mergeCell ref="E229:E231"/>
    <mergeCell ref="F229:F231"/>
    <mergeCell ref="G229:G231"/>
    <mergeCell ref="H229:H231"/>
    <mergeCell ref="A200:A203"/>
    <mergeCell ref="B200:B203"/>
    <mergeCell ref="C200:C203"/>
    <mergeCell ref="D200:D203"/>
    <mergeCell ref="E200:E203"/>
    <mergeCell ref="F232:F235"/>
    <mergeCell ref="G232:G235"/>
    <mergeCell ref="H232:H235"/>
    <mergeCell ref="A232:A235"/>
    <mergeCell ref="B232:B235"/>
    <mergeCell ref="C232:C235"/>
    <mergeCell ref="D232:D235"/>
    <mergeCell ref="E232:E235"/>
  </mergeCells>
  <hyperlinks>
    <hyperlink ref="B5" r:id="rId1" display="http://emilliydokon.uzex.uz/ru/offers/item/6683736"/>
    <hyperlink ref="C5" r:id="rId2" display="http://emilliydokon.uzex.uz/ru/Lots/item/5102092"/>
    <hyperlink ref="D5" r:id="rId3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48" orientation="portrait" verticalDpi="0" r:id="rId4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8"/>
  <sheetViews>
    <sheetView tabSelected="1" view="pageBreakPreview" zoomScaleSheetLayoutView="100" workbookViewId="0">
      <selection activeCell="L18" sqref="L18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6.140625" customWidth="1"/>
    <col min="7" max="7" width="14.7109375" bestFit="1" customWidth="1"/>
    <col min="8" max="8" width="22.42578125" customWidth="1"/>
    <col min="9" max="9" width="13.5703125" customWidth="1"/>
    <col min="10" max="10" width="15.5703125" style="119" customWidth="1"/>
    <col min="11" max="11" width="14.42578125" customWidth="1"/>
    <col min="12" max="12" width="14.28515625" style="43" customWidth="1"/>
    <col min="13" max="13" width="14.140625" customWidth="1"/>
  </cols>
  <sheetData>
    <row r="1" spans="1:13">
      <c r="H1" t="s">
        <v>197</v>
      </c>
    </row>
    <row r="2" spans="1:13">
      <c r="A2" s="345" t="s">
        <v>101</v>
      </c>
      <c r="B2" s="345"/>
      <c r="C2" s="345"/>
      <c r="D2" s="345"/>
      <c r="E2" s="345"/>
      <c r="F2" s="345"/>
      <c r="G2" s="345"/>
      <c r="H2" s="345"/>
    </row>
    <row r="3" spans="1:13">
      <c r="A3" s="345" t="s">
        <v>2535</v>
      </c>
      <c r="B3" s="345"/>
      <c r="C3" s="345"/>
      <c r="D3" s="345"/>
      <c r="E3" s="345"/>
      <c r="F3" s="345"/>
      <c r="G3" s="345"/>
      <c r="H3" s="345"/>
    </row>
    <row r="4" spans="1:13">
      <c r="H4" s="67" t="s">
        <v>569</v>
      </c>
    </row>
    <row r="5" spans="1:13" ht="33.75">
      <c r="A5" s="168" t="s">
        <v>1109</v>
      </c>
      <c r="B5" s="165" t="s">
        <v>783</v>
      </c>
      <c r="C5" s="165" t="s">
        <v>784</v>
      </c>
      <c r="D5" s="165" t="s">
        <v>785</v>
      </c>
      <c r="E5" s="165" t="s">
        <v>786</v>
      </c>
      <c r="F5" s="165" t="s">
        <v>787</v>
      </c>
      <c r="G5" s="165" t="s">
        <v>788</v>
      </c>
      <c r="H5" s="165" t="s">
        <v>789</v>
      </c>
      <c r="I5" s="165" t="s">
        <v>790</v>
      </c>
      <c r="J5" s="165" t="s">
        <v>791</v>
      </c>
      <c r="K5" s="165" t="s">
        <v>792</v>
      </c>
      <c r="L5" s="165" t="s">
        <v>793</v>
      </c>
      <c r="M5" s="165" t="s">
        <v>794</v>
      </c>
    </row>
    <row r="6" spans="1:13" ht="33.75">
      <c r="A6" s="166">
        <v>1</v>
      </c>
      <c r="B6" s="166" t="s">
        <v>1110</v>
      </c>
      <c r="C6" s="166" t="s">
        <v>1111</v>
      </c>
      <c r="D6" s="166" t="s">
        <v>1112</v>
      </c>
      <c r="E6" s="160">
        <v>630000000</v>
      </c>
      <c r="F6" s="166" t="s">
        <v>1113</v>
      </c>
      <c r="G6" s="166" t="s">
        <v>1114</v>
      </c>
      <c r="H6" s="160">
        <v>198999999</v>
      </c>
      <c r="I6" s="167" t="s">
        <v>1115</v>
      </c>
      <c r="J6" s="167" t="s">
        <v>795</v>
      </c>
      <c r="K6" s="167" t="s">
        <v>802</v>
      </c>
      <c r="L6" s="204">
        <v>198999999</v>
      </c>
      <c r="M6" s="169">
        <v>198999999</v>
      </c>
    </row>
    <row r="7" spans="1:13" ht="45">
      <c r="A7" s="166">
        <v>2</v>
      </c>
      <c r="B7" s="166" t="s">
        <v>1116</v>
      </c>
      <c r="C7" s="166" t="s">
        <v>1111</v>
      </c>
      <c r="D7" s="166" t="s">
        <v>1117</v>
      </c>
      <c r="E7" s="160">
        <v>300000000</v>
      </c>
      <c r="F7" s="166" t="s">
        <v>571</v>
      </c>
      <c r="G7" s="166" t="s">
        <v>1118</v>
      </c>
      <c r="H7" s="160">
        <v>289800000</v>
      </c>
      <c r="I7" s="167" t="s">
        <v>564</v>
      </c>
      <c r="J7" s="167" t="s">
        <v>795</v>
      </c>
      <c r="K7" s="167" t="s">
        <v>802</v>
      </c>
      <c r="L7" s="204">
        <v>289800000</v>
      </c>
      <c r="M7" s="169">
        <v>289800000</v>
      </c>
    </row>
    <row r="8" spans="1:13" ht="22.5">
      <c r="A8" s="201">
        <v>3</v>
      </c>
      <c r="B8" s="201" t="s">
        <v>2536</v>
      </c>
      <c r="C8" s="201" t="s">
        <v>1111</v>
      </c>
      <c r="D8" s="201" t="s">
        <v>2495</v>
      </c>
      <c r="E8" s="202">
        <v>80500000</v>
      </c>
      <c r="F8" s="201" t="s">
        <v>2537</v>
      </c>
      <c r="G8" s="201" t="s">
        <v>2538</v>
      </c>
      <c r="H8" s="202">
        <v>57500000</v>
      </c>
      <c r="I8" s="161" t="s">
        <v>371</v>
      </c>
      <c r="J8" s="161" t="s">
        <v>795</v>
      </c>
      <c r="K8" s="161" t="s">
        <v>2499</v>
      </c>
      <c r="L8" s="204">
        <v>57500000</v>
      </c>
      <c r="M8" s="204">
        <v>57500000</v>
      </c>
    </row>
    <row r="9" spans="1:13">
      <c r="A9" s="120"/>
      <c r="B9" s="120"/>
      <c r="C9" s="120"/>
      <c r="D9" s="120"/>
      <c r="E9" s="122" t="s">
        <v>72</v>
      </c>
      <c r="F9" s="123"/>
      <c r="G9" s="120"/>
      <c r="H9" s="120"/>
      <c r="I9" s="120"/>
      <c r="J9" s="121"/>
      <c r="L9" s="43">
        <f>SUM(L6:L8)</f>
        <v>546299999</v>
      </c>
      <c r="M9" s="217">
        <f>SUM(M6:M8)</f>
        <v>546299999</v>
      </c>
    </row>
    <row r="17" spans="6:6">
      <c r="F17" s="43" t="e">
        <f>F9+#REF!</f>
        <v>#REF!</v>
      </c>
    </row>
    <row r="18" spans="6:6">
      <c r="F18" s="131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  <hyperlink ref="B6" r:id="rId2" display="https://exarid.uzex.uz/ru-RU/competitive/resultitem/9122932/"/>
    <hyperlink ref="B7" r:id="rId3" display="https://exarid.uzex.uz/ru-RU/competitive/resultitem/9119482/"/>
    <hyperlink ref="B8" r:id="rId4" display="https://exarid.uzex.uz/ru-RU/competitive/resultitem/9113660/"/>
  </hyperlinks>
  <pageMargins left="0.19685039370078741" right="0.19685039370078741" top="0.98425196850393704" bottom="0.98425196850393704" header="0.51181102362204722" footer="0.51181102362204722"/>
  <pageSetup paperSize="9" scale="75" orientation="landscape" verticalDpi="0" r:id="rId5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H64"/>
  <sheetViews>
    <sheetView view="pageBreakPreview" topLeftCell="A19" zoomScaleNormal="100" zoomScaleSheetLayoutView="100" workbookViewId="0">
      <selection activeCell="H11" sqref="H11"/>
    </sheetView>
  </sheetViews>
  <sheetFormatPr defaultColWidth="23" defaultRowHeight="15"/>
  <cols>
    <col min="1" max="1" width="6.28515625" style="124" customWidth="1"/>
    <col min="2" max="2" width="23" style="124"/>
    <col min="3" max="3" width="23" style="125"/>
    <col min="4" max="4" width="23" style="124"/>
    <col min="5" max="5" width="23" style="259"/>
    <col min="6" max="6" width="23" style="126"/>
    <col min="7" max="16384" width="23" style="124"/>
  </cols>
  <sheetData>
    <row r="1" spans="1:8">
      <c r="G1" s="124" t="s">
        <v>199</v>
      </c>
    </row>
    <row r="2" spans="1:8">
      <c r="A2" s="346" t="s">
        <v>101</v>
      </c>
      <c r="B2" s="346"/>
      <c r="C2" s="346"/>
      <c r="D2" s="346"/>
      <c r="E2" s="346"/>
      <c r="F2" s="346"/>
      <c r="G2" s="346"/>
    </row>
    <row r="3" spans="1:8">
      <c r="A3" s="346" t="s">
        <v>2539</v>
      </c>
      <c r="B3" s="346"/>
      <c r="C3" s="346"/>
      <c r="D3" s="346"/>
      <c r="E3" s="346"/>
      <c r="F3" s="346"/>
      <c r="G3" s="346"/>
    </row>
    <row r="4" spans="1:8">
      <c r="A4" s="347" t="s">
        <v>102</v>
      </c>
      <c r="B4" s="347"/>
      <c r="C4" s="347"/>
      <c r="D4" s="347"/>
      <c r="E4" s="347"/>
      <c r="F4" s="347"/>
      <c r="G4" s="347"/>
    </row>
    <row r="5" spans="1:8">
      <c r="A5" s="196" t="s">
        <v>82</v>
      </c>
      <c r="B5" s="196" t="s">
        <v>2129</v>
      </c>
      <c r="C5" s="196" t="s">
        <v>2130</v>
      </c>
      <c r="D5" s="196" t="s">
        <v>2131</v>
      </c>
      <c r="E5" s="260" t="s">
        <v>83</v>
      </c>
      <c r="F5" s="196" t="s">
        <v>2132</v>
      </c>
      <c r="G5" s="196" t="s">
        <v>2133</v>
      </c>
    </row>
    <row r="6" spans="1:8" ht="57">
      <c r="A6" s="218">
        <v>1</v>
      </c>
      <c r="B6" s="219" t="s">
        <v>2145</v>
      </c>
      <c r="C6" s="219" t="s">
        <v>2146</v>
      </c>
      <c r="D6" s="219" t="s">
        <v>2147</v>
      </c>
      <c r="E6" s="261">
        <v>6511500000</v>
      </c>
      <c r="F6" s="220">
        <v>44562</v>
      </c>
      <c r="G6" s="219" t="s">
        <v>2137</v>
      </c>
    </row>
    <row r="7" spans="1:8" ht="128.25">
      <c r="A7" s="218">
        <f>A6+1</f>
        <v>2</v>
      </c>
      <c r="B7" s="219" t="s">
        <v>2213</v>
      </c>
      <c r="C7" s="219" t="s">
        <v>2179</v>
      </c>
      <c r="D7" s="219" t="s">
        <v>2214</v>
      </c>
      <c r="E7" s="261">
        <v>529200</v>
      </c>
      <c r="F7" s="220">
        <v>44566</v>
      </c>
      <c r="G7" s="219" t="s">
        <v>2141</v>
      </c>
    </row>
    <row r="8" spans="1:8" ht="142.5">
      <c r="A8" s="218">
        <f t="shared" ref="A8:A62" si="0">A7+1</f>
        <v>3</v>
      </c>
      <c r="B8" s="219" t="s">
        <v>2186</v>
      </c>
      <c r="C8" s="219" t="s">
        <v>2187</v>
      </c>
      <c r="D8" s="219" t="s">
        <v>2188</v>
      </c>
      <c r="E8" s="261">
        <v>10000000</v>
      </c>
      <c r="F8" s="220">
        <v>44567</v>
      </c>
      <c r="G8" s="219" t="s">
        <v>2137</v>
      </c>
    </row>
    <row r="9" spans="1:8" ht="57">
      <c r="A9" s="218">
        <f t="shared" si="0"/>
        <v>4</v>
      </c>
      <c r="B9" s="218" t="s">
        <v>2195</v>
      </c>
      <c r="C9" s="218" t="s">
        <v>2196</v>
      </c>
      <c r="D9" s="218" t="s">
        <v>2197</v>
      </c>
      <c r="E9" s="262">
        <v>12401100</v>
      </c>
      <c r="F9" s="221">
        <v>44571</v>
      </c>
      <c r="G9" s="218" t="s">
        <v>2137</v>
      </c>
    </row>
    <row r="10" spans="1:8" ht="57">
      <c r="A10" s="218">
        <f t="shared" si="0"/>
        <v>5</v>
      </c>
      <c r="B10" s="218" t="s">
        <v>2194</v>
      </c>
      <c r="C10" s="218" t="s">
        <v>2211</v>
      </c>
      <c r="D10" s="218" t="s">
        <v>2212</v>
      </c>
      <c r="E10" s="262">
        <v>11762352</v>
      </c>
      <c r="F10" s="221">
        <v>44571</v>
      </c>
      <c r="G10" s="218" t="s">
        <v>2141</v>
      </c>
    </row>
    <row r="11" spans="1:8" ht="42.75">
      <c r="A11" s="218">
        <f t="shared" si="0"/>
        <v>6</v>
      </c>
      <c r="B11" s="218" t="s">
        <v>2192</v>
      </c>
      <c r="C11" s="218" t="s">
        <v>2139</v>
      </c>
      <c r="D11" s="218" t="s">
        <v>2193</v>
      </c>
      <c r="E11" s="262" t="s">
        <v>2905</v>
      </c>
      <c r="F11" s="221">
        <v>44573</v>
      </c>
      <c r="G11" s="218" t="s">
        <v>2141</v>
      </c>
      <c r="H11" s="262" t="s">
        <v>2905</v>
      </c>
    </row>
    <row r="12" spans="1:8" ht="42.75">
      <c r="A12" s="218">
        <f t="shared" si="0"/>
        <v>7</v>
      </c>
      <c r="B12" s="219" t="s">
        <v>2190</v>
      </c>
      <c r="C12" s="219" t="s">
        <v>2139</v>
      </c>
      <c r="D12" s="219" t="s">
        <v>2191</v>
      </c>
      <c r="E12" s="261">
        <v>2000000000</v>
      </c>
      <c r="F12" s="220">
        <v>44574</v>
      </c>
      <c r="G12" s="219" t="s">
        <v>2141</v>
      </c>
    </row>
    <row r="13" spans="1:8" ht="71.25">
      <c r="A13" s="218">
        <f t="shared" si="0"/>
        <v>8</v>
      </c>
      <c r="B13" s="219" t="s">
        <v>2194</v>
      </c>
      <c r="C13" s="219" t="s">
        <v>2139</v>
      </c>
      <c r="D13" s="219" t="s">
        <v>2143</v>
      </c>
      <c r="E13" s="261">
        <v>4000000000</v>
      </c>
      <c r="F13" s="220">
        <v>44574</v>
      </c>
      <c r="G13" s="219" t="s">
        <v>2141</v>
      </c>
    </row>
    <row r="14" spans="1:8" ht="28.5">
      <c r="A14" s="218">
        <f t="shared" si="0"/>
        <v>9</v>
      </c>
      <c r="B14" s="219" t="s">
        <v>2208</v>
      </c>
      <c r="C14" s="219" t="s">
        <v>2209</v>
      </c>
      <c r="D14" s="219" t="s">
        <v>2210</v>
      </c>
      <c r="E14" s="261">
        <v>39000000</v>
      </c>
      <c r="F14" s="220">
        <v>44574</v>
      </c>
      <c r="G14" s="219" t="s">
        <v>2141</v>
      </c>
    </row>
    <row r="15" spans="1:8" ht="128.25">
      <c r="A15" s="218">
        <f t="shared" si="0"/>
        <v>10</v>
      </c>
      <c r="B15" s="218" t="s">
        <v>2159</v>
      </c>
      <c r="C15" s="218" t="s">
        <v>2135</v>
      </c>
      <c r="D15" s="218" t="s">
        <v>2201</v>
      </c>
      <c r="E15" s="262">
        <v>2684392</v>
      </c>
      <c r="F15" s="221">
        <v>44578</v>
      </c>
      <c r="G15" s="218" t="s">
        <v>2141</v>
      </c>
    </row>
    <row r="16" spans="1:8" ht="128.25">
      <c r="A16" s="218">
        <f t="shared" si="0"/>
        <v>11</v>
      </c>
      <c r="B16" s="219" t="s">
        <v>2202</v>
      </c>
      <c r="C16" s="219" t="s">
        <v>2203</v>
      </c>
      <c r="D16" s="219" t="s">
        <v>2204</v>
      </c>
      <c r="E16" s="261">
        <v>16635924.77</v>
      </c>
      <c r="F16" s="220">
        <v>44578</v>
      </c>
      <c r="G16" s="219" t="s">
        <v>2141</v>
      </c>
    </row>
    <row r="17" spans="1:7" ht="71.25">
      <c r="A17" s="218">
        <f t="shared" si="0"/>
        <v>12</v>
      </c>
      <c r="B17" s="218" t="s">
        <v>2205</v>
      </c>
      <c r="C17" s="218" t="s">
        <v>2206</v>
      </c>
      <c r="D17" s="218" t="s">
        <v>2207</v>
      </c>
      <c r="E17" s="262">
        <v>18423000</v>
      </c>
      <c r="F17" s="221">
        <v>44578</v>
      </c>
      <c r="G17" s="218" t="s">
        <v>2141</v>
      </c>
    </row>
    <row r="18" spans="1:7" ht="142.5">
      <c r="A18" s="218">
        <f t="shared" si="0"/>
        <v>13</v>
      </c>
      <c r="B18" s="219" t="s">
        <v>2198</v>
      </c>
      <c r="C18" s="219" t="s">
        <v>2199</v>
      </c>
      <c r="D18" s="219" t="s">
        <v>2200</v>
      </c>
      <c r="E18" s="261">
        <v>5828400</v>
      </c>
      <c r="F18" s="220">
        <v>44588</v>
      </c>
      <c r="G18" s="219" t="s">
        <v>2137</v>
      </c>
    </row>
    <row r="19" spans="1:7" ht="85.5">
      <c r="A19" s="218">
        <f t="shared" si="0"/>
        <v>14</v>
      </c>
      <c r="B19" s="219" t="s">
        <v>2182</v>
      </c>
      <c r="C19" s="219" t="s">
        <v>2183</v>
      </c>
      <c r="D19" s="219" t="s">
        <v>2184</v>
      </c>
      <c r="E19" s="261">
        <v>2425925</v>
      </c>
      <c r="F19" s="220">
        <v>44593</v>
      </c>
      <c r="G19" s="219" t="s">
        <v>2141</v>
      </c>
    </row>
    <row r="20" spans="1:7" ht="128.25">
      <c r="A20" s="218">
        <f t="shared" si="0"/>
        <v>15</v>
      </c>
      <c r="B20" s="218" t="s">
        <v>2185</v>
      </c>
      <c r="C20" s="218" t="s">
        <v>2135</v>
      </c>
      <c r="D20" s="218" t="s">
        <v>2136</v>
      </c>
      <c r="E20" s="262">
        <v>12962348.699999999</v>
      </c>
      <c r="F20" s="221">
        <v>44593</v>
      </c>
      <c r="G20" s="218" t="s">
        <v>2137</v>
      </c>
    </row>
    <row r="21" spans="1:7" ht="71.25">
      <c r="A21" s="218">
        <f t="shared" si="0"/>
        <v>16</v>
      </c>
      <c r="B21" s="218" t="s">
        <v>2189</v>
      </c>
      <c r="C21" s="218" t="s">
        <v>2139</v>
      </c>
      <c r="D21" s="218" t="s">
        <v>2143</v>
      </c>
      <c r="E21" s="262">
        <v>8000000000</v>
      </c>
      <c r="F21" s="221">
        <v>44593</v>
      </c>
      <c r="G21" s="218" t="s">
        <v>2141</v>
      </c>
    </row>
    <row r="22" spans="1:7" ht="85.5">
      <c r="A22" s="218">
        <f t="shared" si="0"/>
        <v>17</v>
      </c>
      <c r="B22" s="222" t="s">
        <v>2180</v>
      </c>
      <c r="C22" s="222" t="s">
        <v>2181</v>
      </c>
      <c r="D22" s="222" t="s">
        <v>2150</v>
      </c>
      <c r="E22" s="263">
        <v>511060</v>
      </c>
      <c r="F22" s="223">
        <v>44600</v>
      </c>
      <c r="G22" s="222" t="s">
        <v>2141</v>
      </c>
    </row>
    <row r="23" spans="1:7" ht="85.5">
      <c r="A23" s="218">
        <f t="shared" si="0"/>
        <v>18</v>
      </c>
      <c r="B23" s="219" t="s">
        <v>2178</v>
      </c>
      <c r="C23" s="219" t="s">
        <v>2179</v>
      </c>
      <c r="D23" s="219" t="s">
        <v>572</v>
      </c>
      <c r="E23" s="261">
        <v>2300000</v>
      </c>
      <c r="F23" s="220">
        <v>44603</v>
      </c>
      <c r="G23" s="219" t="s">
        <v>2141</v>
      </c>
    </row>
    <row r="24" spans="1:7" ht="71.25">
      <c r="A24" s="218">
        <f t="shared" si="0"/>
        <v>19</v>
      </c>
      <c r="B24" s="218" t="s">
        <v>575</v>
      </c>
      <c r="C24" s="218" t="s">
        <v>2139</v>
      </c>
      <c r="D24" s="218" t="s">
        <v>2140</v>
      </c>
      <c r="E24" s="262">
        <v>1975000000</v>
      </c>
      <c r="F24" s="221">
        <v>44606</v>
      </c>
      <c r="G24" s="218" t="s">
        <v>2141</v>
      </c>
    </row>
    <row r="25" spans="1:7" ht="42.75">
      <c r="A25" s="218">
        <f t="shared" si="0"/>
        <v>20</v>
      </c>
      <c r="B25" s="218" t="s">
        <v>2168</v>
      </c>
      <c r="C25" s="218" t="s">
        <v>2169</v>
      </c>
      <c r="D25" s="218" t="s">
        <v>2170</v>
      </c>
      <c r="E25" s="262">
        <v>2062440</v>
      </c>
      <c r="F25" s="221">
        <v>44609</v>
      </c>
      <c r="G25" s="218" t="s">
        <v>2141</v>
      </c>
    </row>
    <row r="26" spans="1:7" ht="128.25">
      <c r="A26" s="218">
        <f t="shared" si="0"/>
        <v>21</v>
      </c>
      <c r="B26" s="219" t="s">
        <v>2176</v>
      </c>
      <c r="C26" s="219" t="s">
        <v>2135</v>
      </c>
      <c r="D26" s="219" t="s">
        <v>2177</v>
      </c>
      <c r="E26" s="261">
        <v>465750</v>
      </c>
      <c r="F26" s="220">
        <v>44609</v>
      </c>
      <c r="G26" s="219" t="s">
        <v>2141</v>
      </c>
    </row>
    <row r="27" spans="1:7" ht="57">
      <c r="A27" s="218">
        <f t="shared" si="0"/>
        <v>22</v>
      </c>
      <c r="B27" s="219" t="s">
        <v>574</v>
      </c>
      <c r="C27" s="219" t="s">
        <v>2171</v>
      </c>
      <c r="D27" s="219" t="s">
        <v>2172</v>
      </c>
      <c r="E27" s="261">
        <v>31500000</v>
      </c>
      <c r="F27" s="220">
        <v>44611</v>
      </c>
      <c r="G27" s="219" t="s">
        <v>2141</v>
      </c>
    </row>
    <row r="28" spans="1:7" ht="71.25">
      <c r="A28" s="218">
        <f t="shared" si="0"/>
        <v>23</v>
      </c>
      <c r="B28" s="218" t="s">
        <v>2173</v>
      </c>
      <c r="C28" s="218" t="s">
        <v>2174</v>
      </c>
      <c r="D28" s="218" t="s">
        <v>2175</v>
      </c>
      <c r="E28" s="262">
        <v>11220000000</v>
      </c>
      <c r="F28" s="221">
        <v>44613</v>
      </c>
      <c r="G28" s="218" t="s">
        <v>2141</v>
      </c>
    </row>
    <row r="29" spans="1:7" ht="71.25">
      <c r="A29" s="218">
        <f t="shared" si="0"/>
        <v>24</v>
      </c>
      <c r="B29" s="219" t="s">
        <v>2165</v>
      </c>
      <c r="C29" s="219" t="s">
        <v>2166</v>
      </c>
      <c r="D29" s="219" t="s">
        <v>2167</v>
      </c>
      <c r="E29" s="261">
        <v>125000</v>
      </c>
      <c r="F29" s="220">
        <v>44615</v>
      </c>
      <c r="G29" s="219" t="s">
        <v>2141</v>
      </c>
    </row>
    <row r="30" spans="1:7" ht="71.25">
      <c r="A30" s="218">
        <f t="shared" si="0"/>
        <v>25</v>
      </c>
      <c r="B30" s="218" t="s">
        <v>573</v>
      </c>
      <c r="C30" s="218" t="s">
        <v>2139</v>
      </c>
      <c r="D30" s="218" t="s">
        <v>2140</v>
      </c>
      <c r="E30" s="262">
        <v>4000000000</v>
      </c>
      <c r="F30" s="221">
        <v>44621</v>
      </c>
      <c r="G30" s="218" t="s">
        <v>2141</v>
      </c>
    </row>
    <row r="31" spans="1:7" ht="85.5">
      <c r="A31" s="218">
        <f t="shared" si="0"/>
        <v>26</v>
      </c>
      <c r="B31" s="219" t="s">
        <v>2155</v>
      </c>
      <c r="C31" s="219" t="s">
        <v>2156</v>
      </c>
      <c r="D31" s="219" t="s">
        <v>2157</v>
      </c>
      <c r="E31" s="261">
        <v>12960000</v>
      </c>
      <c r="F31" s="220">
        <v>44624</v>
      </c>
      <c r="G31" s="219" t="s">
        <v>2158</v>
      </c>
    </row>
    <row r="32" spans="1:7" ht="57">
      <c r="A32" s="218">
        <f t="shared" si="0"/>
        <v>27</v>
      </c>
      <c r="B32" s="218" t="s">
        <v>2159</v>
      </c>
      <c r="C32" s="218" t="s">
        <v>2160</v>
      </c>
      <c r="D32" s="218" t="s">
        <v>2161</v>
      </c>
      <c r="E32" s="262">
        <v>830000</v>
      </c>
      <c r="F32" s="221">
        <v>44624</v>
      </c>
      <c r="G32" s="218" t="s">
        <v>2141</v>
      </c>
    </row>
    <row r="33" spans="1:7" ht="99.75">
      <c r="A33" s="218">
        <f t="shared" si="0"/>
        <v>28</v>
      </c>
      <c r="B33" s="219" t="s">
        <v>2162</v>
      </c>
      <c r="C33" s="219" t="s">
        <v>2163</v>
      </c>
      <c r="D33" s="219" t="s">
        <v>2164</v>
      </c>
      <c r="E33" s="261">
        <v>2100000</v>
      </c>
      <c r="F33" s="220">
        <v>44624</v>
      </c>
      <c r="G33" s="219" t="s">
        <v>2137</v>
      </c>
    </row>
    <row r="34" spans="1:7" ht="71.25">
      <c r="A34" s="218">
        <f t="shared" si="0"/>
        <v>29</v>
      </c>
      <c r="B34" s="218" t="s">
        <v>2153</v>
      </c>
      <c r="C34" s="218" t="s">
        <v>2139</v>
      </c>
      <c r="D34" s="218" t="s">
        <v>2154</v>
      </c>
      <c r="E34" s="262">
        <v>570000000</v>
      </c>
      <c r="F34" s="221">
        <v>44627</v>
      </c>
      <c r="G34" s="218" t="s">
        <v>2141</v>
      </c>
    </row>
    <row r="35" spans="1:7" ht="128.25">
      <c r="A35" s="218">
        <f t="shared" si="0"/>
        <v>30</v>
      </c>
      <c r="B35" s="219" t="s">
        <v>2149</v>
      </c>
      <c r="C35" s="219" t="s">
        <v>2135</v>
      </c>
      <c r="D35" s="219" t="s">
        <v>2150</v>
      </c>
      <c r="E35" s="261">
        <v>2299770</v>
      </c>
      <c r="F35" s="220">
        <v>44635</v>
      </c>
      <c r="G35" s="219" t="s">
        <v>2141</v>
      </c>
    </row>
    <row r="36" spans="1:7" ht="128.25">
      <c r="A36" s="218">
        <f t="shared" si="0"/>
        <v>31</v>
      </c>
      <c r="B36" s="218" t="s">
        <v>2151</v>
      </c>
      <c r="C36" s="218" t="s">
        <v>2135</v>
      </c>
      <c r="D36" s="218" t="s">
        <v>2150</v>
      </c>
      <c r="E36" s="262">
        <v>2299770</v>
      </c>
      <c r="F36" s="221">
        <v>44635</v>
      </c>
      <c r="G36" s="218" t="s">
        <v>2141</v>
      </c>
    </row>
    <row r="37" spans="1:7" ht="128.25">
      <c r="A37" s="218">
        <f t="shared" si="0"/>
        <v>32</v>
      </c>
      <c r="B37" s="219" t="s">
        <v>2152</v>
      </c>
      <c r="C37" s="219" t="s">
        <v>2135</v>
      </c>
      <c r="D37" s="219" t="s">
        <v>2150</v>
      </c>
      <c r="E37" s="261">
        <v>2299770</v>
      </c>
      <c r="F37" s="220">
        <v>44635</v>
      </c>
      <c r="G37" s="219" t="s">
        <v>2141</v>
      </c>
    </row>
    <row r="38" spans="1:7" ht="71.25">
      <c r="A38" s="218">
        <f t="shared" si="0"/>
        <v>33</v>
      </c>
      <c r="B38" s="218" t="s">
        <v>2148</v>
      </c>
      <c r="C38" s="218" t="s">
        <v>2139</v>
      </c>
      <c r="D38" s="218" t="s">
        <v>2140</v>
      </c>
      <c r="E38" s="262">
        <v>4100000000</v>
      </c>
      <c r="F38" s="221">
        <v>44637</v>
      </c>
      <c r="G38" s="218" t="s">
        <v>2141</v>
      </c>
    </row>
    <row r="39" spans="1:7" ht="128.25">
      <c r="A39" s="218">
        <f t="shared" si="0"/>
        <v>34</v>
      </c>
      <c r="B39" s="218" t="s">
        <v>2144</v>
      </c>
      <c r="C39" s="218" t="s">
        <v>2135</v>
      </c>
      <c r="D39" s="218" t="s">
        <v>2136</v>
      </c>
      <c r="E39" s="262">
        <v>7565031.0800000001</v>
      </c>
      <c r="F39" s="221">
        <v>44638</v>
      </c>
      <c r="G39" s="218" t="s">
        <v>2137</v>
      </c>
    </row>
    <row r="40" spans="1:7" ht="71.25">
      <c r="A40" s="218">
        <f t="shared" si="0"/>
        <v>35</v>
      </c>
      <c r="B40" s="219" t="s">
        <v>2142</v>
      </c>
      <c r="C40" s="219" t="s">
        <v>2139</v>
      </c>
      <c r="D40" s="219" t="s">
        <v>2143</v>
      </c>
      <c r="E40" s="261">
        <v>2225000000</v>
      </c>
      <c r="F40" s="220">
        <v>44648</v>
      </c>
      <c r="G40" s="219" t="s">
        <v>2141</v>
      </c>
    </row>
    <row r="41" spans="1:7" ht="71.25">
      <c r="A41" s="218">
        <f t="shared" si="0"/>
        <v>36</v>
      </c>
      <c r="B41" s="218" t="s">
        <v>2138</v>
      </c>
      <c r="C41" s="218" t="s">
        <v>2139</v>
      </c>
      <c r="D41" s="218" t="s">
        <v>2140</v>
      </c>
      <c r="E41" s="262">
        <v>4720000000</v>
      </c>
      <c r="F41" s="221">
        <v>44651</v>
      </c>
      <c r="G41" s="218" t="s">
        <v>2141</v>
      </c>
    </row>
    <row r="42" spans="1:7" s="127" customFormat="1" ht="128.25">
      <c r="A42" s="218">
        <f t="shared" si="0"/>
        <v>37</v>
      </c>
      <c r="B42" s="222" t="s">
        <v>2134</v>
      </c>
      <c r="C42" s="222" t="s">
        <v>2135</v>
      </c>
      <c r="D42" s="222" t="s">
        <v>2136</v>
      </c>
      <c r="E42" s="263">
        <v>8554633.0199999996</v>
      </c>
      <c r="F42" s="223">
        <v>44656</v>
      </c>
      <c r="G42" s="222" t="s">
        <v>2137</v>
      </c>
    </row>
    <row r="43" spans="1:7" ht="71.25">
      <c r="A43" s="218">
        <f t="shared" si="0"/>
        <v>38</v>
      </c>
      <c r="B43" s="222" t="s">
        <v>2540</v>
      </c>
      <c r="C43" s="222" t="s">
        <v>2139</v>
      </c>
      <c r="D43" s="222" t="s">
        <v>2140</v>
      </c>
      <c r="E43" s="263">
        <v>2310000000</v>
      </c>
      <c r="F43" s="223">
        <v>44659</v>
      </c>
      <c r="G43" s="222" t="s">
        <v>2141</v>
      </c>
    </row>
    <row r="44" spans="1:7" ht="128.25">
      <c r="A44" s="218">
        <f t="shared" si="0"/>
        <v>39</v>
      </c>
      <c r="B44" s="218" t="s">
        <v>2541</v>
      </c>
      <c r="C44" s="218" t="s">
        <v>2135</v>
      </c>
      <c r="D44" s="218" t="s">
        <v>2542</v>
      </c>
      <c r="E44" s="262">
        <v>73482355</v>
      </c>
      <c r="F44" s="221">
        <v>44664</v>
      </c>
      <c r="G44" s="218" t="s">
        <v>2137</v>
      </c>
    </row>
    <row r="45" spans="1:7" ht="128.25">
      <c r="A45" s="218">
        <f t="shared" si="0"/>
        <v>40</v>
      </c>
      <c r="B45" s="219" t="s">
        <v>2543</v>
      </c>
      <c r="C45" s="219" t="s">
        <v>2203</v>
      </c>
      <c r="D45" s="219" t="s">
        <v>2544</v>
      </c>
      <c r="E45" s="261">
        <v>8775000</v>
      </c>
      <c r="F45" s="220">
        <v>44665</v>
      </c>
      <c r="G45" s="219" t="s">
        <v>2141</v>
      </c>
    </row>
    <row r="46" spans="1:7" ht="128.25">
      <c r="A46" s="218">
        <f t="shared" si="0"/>
        <v>41</v>
      </c>
      <c r="B46" s="224" t="s">
        <v>2545</v>
      </c>
      <c r="C46" s="224" t="s">
        <v>2135</v>
      </c>
      <c r="D46" s="224" t="s">
        <v>2546</v>
      </c>
      <c r="E46" s="264">
        <v>1731604</v>
      </c>
      <c r="F46" s="225">
        <v>44669</v>
      </c>
      <c r="G46" s="224" t="s">
        <v>2137</v>
      </c>
    </row>
    <row r="47" spans="1:7" ht="71.25">
      <c r="A47" s="218">
        <f t="shared" si="0"/>
        <v>42</v>
      </c>
      <c r="B47" s="219" t="s">
        <v>2547</v>
      </c>
      <c r="C47" s="219" t="s">
        <v>2139</v>
      </c>
      <c r="D47" s="219" t="s">
        <v>2154</v>
      </c>
      <c r="E47" s="261">
        <v>1999997000</v>
      </c>
      <c r="F47" s="220">
        <v>44669</v>
      </c>
      <c r="G47" s="219" t="s">
        <v>2141</v>
      </c>
    </row>
    <row r="48" spans="1:7" ht="128.25">
      <c r="A48" s="218">
        <f t="shared" si="0"/>
        <v>43</v>
      </c>
      <c r="B48" s="218" t="s">
        <v>2548</v>
      </c>
      <c r="C48" s="218" t="s">
        <v>2135</v>
      </c>
      <c r="D48" s="218" t="s">
        <v>2546</v>
      </c>
      <c r="E48" s="262">
        <v>5256124.09</v>
      </c>
      <c r="F48" s="221">
        <v>44672</v>
      </c>
      <c r="G48" s="218" t="s">
        <v>2137</v>
      </c>
    </row>
    <row r="49" spans="1:7" ht="128.25">
      <c r="A49" s="218">
        <f t="shared" si="0"/>
        <v>44</v>
      </c>
      <c r="B49" s="218" t="s">
        <v>2548</v>
      </c>
      <c r="C49" s="218" t="s">
        <v>2135</v>
      </c>
      <c r="D49" s="218" t="s">
        <v>2546</v>
      </c>
      <c r="E49" s="262">
        <v>525612409</v>
      </c>
      <c r="F49" s="221">
        <v>44672</v>
      </c>
      <c r="G49" s="218" t="s">
        <v>2137</v>
      </c>
    </row>
    <row r="50" spans="1:7" ht="128.25">
      <c r="A50" s="218">
        <f t="shared" si="0"/>
        <v>45</v>
      </c>
      <c r="B50" s="218" t="s">
        <v>2549</v>
      </c>
      <c r="C50" s="218" t="s">
        <v>2135</v>
      </c>
      <c r="D50" s="218" t="s">
        <v>2550</v>
      </c>
      <c r="E50" s="262">
        <v>143033</v>
      </c>
      <c r="F50" s="221">
        <v>44678</v>
      </c>
      <c r="G50" s="218" t="s">
        <v>2137</v>
      </c>
    </row>
    <row r="51" spans="1:7" ht="128.25">
      <c r="A51" s="218">
        <f t="shared" si="0"/>
        <v>46</v>
      </c>
      <c r="B51" s="219" t="s">
        <v>2551</v>
      </c>
      <c r="C51" s="219" t="s">
        <v>2135</v>
      </c>
      <c r="D51" s="219" t="s">
        <v>2550</v>
      </c>
      <c r="E51" s="261">
        <v>2000000</v>
      </c>
      <c r="F51" s="220">
        <v>44678</v>
      </c>
      <c r="G51" s="219" t="s">
        <v>2137</v>
      </c>
    </row>
    <row r="52" spans="1:7" ht="71.25">
      <c r="A52" s="218">
        <f t="shared" si="0"/>
        <v>47</v>
      </c>
      <c r="B52" s="218" t="s">
        <v>2552</v>
      </c>
      <c r="C52" s="218" t="s">
        <v>2160</v>
      </c>
      <c r="D52" s="218" t="s">
        <v>2553</v>
      </c>
      <c r="E52" s="262">
        <v>5000000</v>
      </c>
      <c r="F52" s="221">
        <v>44680</v>
      </c>
      <c r="G52" s="218" t="s">
        <v>2141</v>
      </c>
    </row>
    <row r="53" spans="1:7" ht="42.75">
      <c r="A53" s="218">
        <f t="shared" si="0"/>
        <v>48</v>
      </c>
      <c r="B53" s="219" t="s">
        <v>2554</v>
      </c>
      <c r="C53" s="219" t="s">
        <v>2555</v>
      </c>
      <c r="D53" s="219" t="s">
        <v>2556</v>
      </c>
      <c r="E53" s="261">
        <v>64800000</v>
      </c>
      <c r="F53" s="220">
        <v>44680</v>
      </c>
      <c r="G53" s="219" t="s">
        <v>2141</v>
      </c>
    </row>
    <row r="54" spans="1:7" ht="42.75">
      <c r="A54" s="218">
        <f t="shared" si="0"/>
        <v>49</v>
      </c>
      <c r="B54" s="218" t="s">
        <v>2554</v>
      </c>
      <c r="C54" s="218" t="s">
        <v>2555</v>
      </c>
      <c r="D54" s="218" t="s">
        <v>2556</v>
      </c>
      <c r="E54" s="262">
        <v>648000000</v>
      </c>
      <c r="F54" s="221">
        <v>44680</v>
      </c>
      <c r="G54" s="218" t="s">
        <v>2141</v>
      </c>
    </row>
    <row r="55" spans="1:7" ht="128.25">
      <c r="A55" s="218">
        <f t="shared" si="0"/>
        <v>50</v>
      </c>
      <c r="B55" s="218">
        <v>177</v>
      </c>
      <c r="C55" s="218" t="s">
        <v>2557</v>
      </c>
      <c r="D55" s="218" t="s">
        <v>2558</v>
      </c>
      <c r="E55" s="262">
        <v>6864160</v>
      </c>
      <c r="F55" s="221">
        <v>44691</v>
      </c>
      <c r="G55" s="218" t="s">
        <v>2137</v>
      </c>
    </row>
    <row r="56" spans="1:7" ht="128.25">
      <c r="A56" s="218">
        <f t="shared" si="0"/>
        <v>51</v>
      </c>
      <c r="B56" s="219" t="s">
        <v>2559</v>
      </c>
      <c r="C56" s="219" t="s">
        <v>2135</v>
      </c>
      <c r="D56" s="219" t="s">
        <v>2546</v>
      </c>
      <c r="E56" s="261">
        <v>3751763.19</v>
      </c>
      <c r="F56" s="220">
        <v>44692</v>
      </c>
      <c r="G56" s="219" t="s">
        <v>2137</v>
      </c>
    </row>
    <row r="57" spans="1:7" ht="142.5">
      <c r="A57" s="218">
        <f t="shared" si="0"/>
        <v>52</v>
      </c>
      <c r="B57" s="219" t="s">
        <v>2560</v>
      </c>
      <c r="C57" s="219" t="s">
        <v>2199</v>
      </c>
      <c r="D57" s="219" t="s">
        <v>2561</v>
      </c>
      <c r="E57" s="261">
        <v>700000</v>
      </c>
      <c r="F57" s="220">
        <v>44692</v>
      </c>
      <c r="G57" s="219" t="s">
        <v>2141</v>
      </c>
    </row>
    <row r="58" spans="1:7" ht="128.25">
      <c r="A58" s="218">
        <f t="shared" si="0"/>
        <v>53</v>
      </c>
      <c r="B58" s="218" t="s">
        <v>2562</v>
      </c>
      <c r="C58" s="218" t="s">
        <v>2135</v>
      </c>
      <c r="D58" s="218" t="s">
        <v>2542</v>
      </c>
      <c r="E58" s="262">
        <v>621000</v>
      </c>
      <c r="F58" s="221">
        <v>44694</v>
      </c>
      <c r="G58" s="218" t="s">
        <v>2137</v>
      </c>
    </row>
    <row r="59" spans="1:7" ht="85.5">
      <c r="A59" s="218">
        <f t="shared" si="0"/>
        <v>54</v>
      </c>
      <c r="B59" s="219" t="s">
        <v>2563</v>
      </c>
      <c r="C59" s="219" t="s">
        <v>2179</v>
      </c>
      <c r="D59" s="219" t="s">
        <v>2564</v>
      </c>
      <c r="E59" s="261">
        <v>1485140</v>
      </c>
      <c r="F59" s="220">
        <v>44700</v>
      </c>
      <c r="G59" s="219" t="s">
        <v>2141</v>
      </c>
    </row>
    <row r="60" spans="1:7" ht="71.25">
      <c r="A60" s="218">
        <f t="shared" si="0"/>
        <v>55</v>
      </c>
      <c r="B60" s="218" t="s">
        <v>2565</v>
      </c>
      <c r="C60" s="218" t="s">
        <v>2139</v>
      </c>
      <c r="D60" s="218" t="s">
        <v>2154</v>
      </c>
      <c r="E60" s="262">
        <v>2600000000</v>
      </c>
      <c r="F60" s="221">
        <v>44715</v>
      </c>
      <c r="G60" s="218" t="s">
        <v>2141</v>
      </c>
    </row>
    <row r="61" spans="1:7" ht="57">
      <c r="A61" s="218">
        <f t="shared" si="0"/>
        <v>56</v>
      </c>
      <c r="B61" s="219" t="s">
        <v>2566</v>
      </c>
      <c r="C61" s="219" t="s">
        <v>2567</v>
      </c>
      <c r="D61" s="219" t="s">
        <v>2200</v>
      </c>
      <c r="E61" s="261">
        <v>253300</v>
      </c>
      <c r="F61" s="220">
        <v>44719</v>
      </c>
      <c r="G61" s="219" t="s">
        <v>2141</v>
      </c>
    </row>
    <row r="62" spans="1:7" ht="71.25">
      <c r="A62" s="218">
        <f t="shared" si="0"/>
        <v>57</v>
      </c>
      <c r="B62" s="219" t="s">
        <v>2568</v>
      </c>
      <c r="C62" s="219" t="s">
        <v>2569</v>
      </c>
      <c r="D62" s="219" t="s">
        <v>2570</v>
      </c>
      <c r="E62" s="261">
        <v>15089660</v>
      </c>
      <c r="F62" s="220">
        <v>44722</v>
      </c>
      <c r="G62" s="219" t="s">
        <v>2141</v>
      </c>
    </row>
    <row r="63" spans="1:7">
      <c r="E63" s="259">
        <f>SUM(E6:E62)</f>
        <v>57803588414.849998</v>
      </c>
    </row>
    <row r="64" spans="1:7">
      <c r="E64" s="259">
        <v>57803588415</v>
      </c>
    </row>
  </sheetData>
  <sortState ref="A5:H243">
    <sortCondition ref="D5:D243"/>
  </sortState>
  <mergeCells count="3">
    <mergeCell ref="A2:G2"/>
    <mergeCell ref="A3:G3"/>
    <mergeCell ref="A4:G4"/>
  </mergeCells>
  <hyperlinks>
    <hyperlink ref="B5" r:id="rId1" display="http://exarid.uzex.uz/ru/adv/getadvlisttouser?page=15"/>
    <hyperlink ref="A6" r:id="rId2" display="http://exarid.uzex.uz/ru/adv/lot2/659280"/>
    <hyperlink ref="A7" r:id="rId3" display="http://exarid.uzex.uz/ru/adv/lot2/659059"/>
    <hyperlink ref="A8" r:id="rId4" display="http://exarid.uzex.uz/ru/adv/lot2/659058"/>
    <hyperlink ref="A9" r:id="rId5" display="http://exarid.uzex.uz/ru/adv/lot2/658588"/>
    <hyperlink ref="A10" r:id="rId6" display="http://exarid.uzex.uz/ru/adv/lot2/657013"/>
    <hyperlink ref="A11" r:id="rId7" display="http://exarid.uzex.uz/ru/adv/lot2/655784"/>
    <hyperlink ref="A12" r:id="rId8" display="http://exarid.uzex.uz/ru/adv/lot2/655735"/>
    <hyperlink ref="A13" r:id="rId9" display="http://exarid.uzex.uz/ru/adv/lot2/655724"/>
    <hyperlink ref="A14" r:id="rId10" display="http://exarid.uzex.uz/ru/adv/lot2/655664"/>
    <hyperlink ref="A15" r:id="rId11" display="http://exarid.uzex.uz/ru/adv/lot2/655226"/>
    <hyperlink ref="A16" r:id="rId12" display="http://exarid.uzex.uz/ru/adv/lot2/655208"/>
    <hyperlink ref="A17" r:id="rId13" display="http://exarid.uzex.uz/ru/adv/lot2/655149"/>
    <hyperlink ref="A18" r:id="rId14" display="http://exarid.uzex.uz/ru/adv/lot2/654128"/>
    <hyperlink ref="A19" r:id="rId15" display="http://exarid.uzex.uz/ru/adv/lot2/653986"/>
    <hyperlink ref="A20" r:id="rId16" display="http://exarid.uzex.uz/ru/adv/lot2/652276"/>
    <hyperlink ref="A21" r:id="rId17" display="http://exarid.uzex.uz/ru/adv/lot2/652200"/>
    <hyperlink ref="A22" r:id="rId18" display="http://exarid.uzex.uz/ru/adv/lot2/649452"/>
    <hyperlink ref="A23" r:id="rId19" display="http://exarid.uzex.uz/ru/adv/lot2/649278"/>
    <hyperlink ref="A24" r:id="rId20" display="http://exarid.uzex.uz/ru/adv/lot2/649268"/>
    <hyperlink ref="A25" r:id="rId21" display="http://exarid.uzex.uz/ru/adv/lot2/648229"/>
    <hyperlink ref="A26" r:id="rId22" display="http://exarid.uzex.uz/ru/adv/lot2/648226"/>
    <hyperlink ref="A27" r:id="rId23" display="http://exarid.uzex.uz/ru/adv/lot2/647379"/>
    <hyperlink ref="A28" r:id="rId24" display="http://exarid.uzex.uz/ru/adv/lot2/646660"/>
    <hyperlink ref="A29" r:id="rId25" display="http://exarid.uzex.uz/ru/adv/lot2/646548"/>
    <hyperlink ref="A30" r:id="rId26" display="http://exarid.uzex.uz/ru/adv/lot2/646186"/>
    <hyperlink ref="A31" r:id="rId27" display="http://exarid.uzex.uz/ru/adv/lot2/646165"/>
    <hyperlink ref="A32" r:id="rId28" display="http://exarid.uzex.uz/ru/adv/lot2/646094"/>
    <hyperlink ref="A33" r:id="rId29" display="http://exarid.uzex.uz/ru/adv/lot2/646091"/>
    <hyperlink ref="A34" r:id="rId30" display="http://exarid.uzex.uz/ru/adv/lot2/644632"/>
    <hyperlink ref="A35" r:id="rId31" display="http://exarid.uzex.uz/ru/adv/lot2/644629"/>
    <hyperlink ref="A36" r:id="rId32" display="http://exarid.uzex.uz/ru/adv/lot2/644040"/>
    <hyperlink ref="A37" r:id="rId33" display="http://exarid.uzex.uz/ru/adv/lot2/643134"/>
    <hyperlink ref="A38" r:id="rId34" display="http://exarid.uzex.uz/ru/adv/lot2/643074"/>
    <hyperlink ref="A39" r:id="rId35" display="http://exarid.uzex.uz/ru/adv/lot2/642924"/>
    <hyperlink ref="A40" r:id="rId36" display="http://exarid.uzex.uz/ru/adv/lot2/642484"/>
    <hyperlink ref="A41" r:id="rId37" display="http://exarid.uzex.uz/ru/adv/lot2/642036"/>
  </hyperlinks>
  <pageMargins left="0.19685039370078741" right="0.19685039370078741" top="0.31496062992125984" bottom="0.31496062992125984" header="0.23622047244094491" footer="0.23622047244094491"/>
  <pageSetup paperSize="9" scale="62" orientation="portrait" verticalDpi="0" r:id="rId38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M33"/>
  <sheetViews>
    <sheetView view="pageBreakPreview" zoomScaleSheetLayoutView="100" workbookViewId="0">
      <pane xSplit="4" ySplit="4" topLeftCell="F11" activePane="bottomRight" state="frozen"/>
      <selection pane="topRight" activeCell="E1" sqref="E1"/>
      <selection pane="bottomLeft" activeCell="A6" sqref="A6"/>
      <selection pane="bottomRight" activeCell="R19" sqref="R19"/>
    </sheetView>
  </sheetViews>
  <sheetFormatPr defaultRowHeight="15"/>
  <cols>
    <col min="1" max="1" width="7.5703125" style="56" bestFit="1" customWidth="1"/>
    <col min="2" max="2" width="11.5703125" style="56" bestFit="1" customWidth="1"/>
    <col min="3" max="3" width="13.7109375" style="56" bestFit="1" customWidth="1"/>
    <col min="4" max="4" width="15.5703125" style="56" customWidth="1"/>
    <col min="5" max="5" width="18.42578125" style="49" bestFit="1" customWidth="1"/>
    <col min="6" max="6" width="21.28515625" style="56" customWidth="1"/>
    <col min="7" max="7" width="12.140625" style="56" customWidth="1"/>
    <col min="8" max="8" width="13.28515625" style="56" customWidth="1"/>
    <col min="9" max="9" width="18" style="56" customWidth="1"/>
    <col min="10" max="11" width="9.140625" style="49"/>
    <col min="12" max="12" width="10" style="56" bestFit="1" customWidth="1"/>
    <col min="13" max="13" width="18.42578125" style="56" customWidth="1"/>
    <col min="14" max="16384" width="9.140625" style="56"/>
  </cols>
  <sheetData>
    <row r="1" spans="1:13">
      <c r="G1" s="83" t="s">
        <v>196</v>
      </c>
    </row>
    <row r="2" spans="1:13">
      <c r="A2" s="345" t="s">
        <v>101</v>
      </c>
      <c r="B2" s="345"/>
      <c r="C2" s="345"/>
      <c r="D2" s="345"/>
      <c r="E2" s="345"/>
      <c r="F2" s="345"/>
      <c r="G2" s="345"/>
    </row>
    <row r="3" spans="1:13">
      <c r="A3" s="345" t="s">
        <v>1108</v>
      </c>
      <c r="B3" s="345"/>
      <c r="C3" s="345"/>
      <c r="D3" s="345"/>
      <c r="E3" s="345"/>
      <c r="F3" s="345"/>
      <c r="G3" s="345"/>
    </row>
    <row r="4" spans="1:13">
      <c r="A4" s="57"/>
      <c r="B4" s="57"/>
      <c r="C4" s="57"/>
      <c r="D4" s="57"/>
      <c r="F4" s="57"/>
      <c r="G4" s="90" t="s">
        <v>103</v>
      </c>
    </row>
    <row r="5" spans="1:13" ht="20.25">
      <c r="A5" s="357" t="s">
        <v>1119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</row>
    <row r="6" spans="1:13" ht="33.75">
      <c r="A6" s="170" t="s">
        <v>82</v>
      </c>
      <c r="B6" s="159" t="s">
        <v>783</v>
      </c>
      <c r="C6" s="159" t="s">
        <v>784</v>
      </c>
      <c r="D6" s="159" t="s">
        <v>785</v>
      </c>
      <c r="E6" s="159" t="s">
        <v>786</v>
      </c>
      <c r="F6" s="159" t="s">
        <v>787</v>
      </c>
      <c r="G6" s="159" t="s">
        <v>788</v>
      </c>
      <c r="H6" s="159" t="s">
        <v>789</v>
      </c>
      <c r="I6" s="159" t="s">
        <v>790</v>
      </c>
      <c r="J6" s="159" t="s">
        <v>791</v>
      </c>
      <c r="K6" s="159" t="s">
        <v>792</v>
      </c>
      <c r="L6" s="159" t="s">
        <v>793</v>
      </c>
      <c r="M6" s="159" t="s">
        <v>794</v>
      </c>
    </row>
    <row r="7" spans="1:13">
      <c r="A7" s="171">
        <v>1</v>
      </c>
      <c r="B7" s="172" t="s">
        <v>1120</v>
      </c>
      <c r="C7" s="172" t="s">
        <v>74</v>
      </c>
      <c r="D7" s="172" t="s">
        <v>1121</v>
      </c>
      <c r="E7" s="173">
        <v>161018613.40000001</v>
      </c>
      <c r="F7" s="172" t="s">
        <v>1122</v>
      </c>
      <c r="G7" s="172" t="s">
        <v>1123</v>
      </c>
      <c r="H7" s="173">
        <v>157798241.19999999</v>
      </c>
      <c r="I7" s="174" t="s">
        <v>1124</v>
      </c>
      <c r="J7" s="186" t="s">
        <v>801</v>
      </c>
      <c r="K7" s="186" t="s">
        <v>812</v>
      </c>
      <c r="L7" s="189">
        <v>364583.34</v>
      </c>
      <c r="M7" s="190">
        <v>357291.67</v>
      </c>
    </row>
    <row r="8" spans="1:13" ht="22.5">
      <c r="A8" s="175"/>
      <c r="B8" s="176"/>
      <c r="C8" s="176"/>
      <c r="D8" s="176"/>
      <c r="E8" s="177"/>
      <c r="F8" s="176"/>
      <c r="G8" s="176"/>
      <c r="H8" s="177"/>
      <c r="I8" s="178" t="s">
        <v>1125</v>
      </c>
      <c r="J8" s="187" t="s">
        <v>1126</v>
      </c>
      <c r="K8" s="187" t="s">
        <v>812</v>
      </c>
      <c r="L8" s="191">
        <v>255023</v>
      </c>
      <c r="M8" s="192">
        <v>249922.54</v>
      </c>
    </row>
    <row r="9" spans="1:13">
      <c r="A9" s="179"/>
      <c r="B9" s="180"/>
      <c r="C9" s="180"/>
      <c r="D9" s="180"/>
      <c r="E9" s="181"/>
      <c r="F9" s="180"/>
      <c r="G9" s="180"/>
      <c r="H9" s="181"/>
      <c r="I9" s="182" t="s">
        <v>1127</v>
      </c>
      <c r="J9" s="188" t="s">
        <v>863</v>
      </c>
      <c r="K9" s="188" t="s">
        <v>812</v>
      </c>
      <c r="L9" s="193">
        <v>1872340.6</v>
      </c>
      <c r="M9" s="194">
        <v>1834893.79</v>
      </c>
    </row>
    <row r="10" spans="1:13" ht="22.5">
      <c r="A10" s="183">
        <v>2</v>
      </c>
      <c r="B10" s="172" t="s">
        <v>1128</v>
      </c>
      <c r="C10" s="172" t="s">
        <v>74</v>
      </c>
      <c r="D10" s="172" t="s">
        <v>942</v>
      </c>
      <c r="E10" s="173">
        <v>480446812.94999999</v>
      </c>
      <c r="F10" s="172" t="s">
        <v>1122</v>
      </c>
      <c r="G10" s="172" t="s">
        <v>1123</v>
      </c>
      <c r="H10" s="173">
        <v>470837876.19999999</v>
      </c>
      <c r="I10" s="174" t="s">
        <v>1129</v>
      </c>
      <c r="J10" s="186" t="s">
        <v>892</v>
      </c>
      <c r="K10" s="186" t="s">
        <v>812</v>
      </c>
      <c r="L10" s="189">
        <v>549359.18000000005</v>
      </c>
      <c r="M10" s="190">
        <v>538372</v>
      </c>
    </row>
    <row r="11" spans="1:13">
      <c r="A11" s="184"/>
      <c r="B11" s="176"/>
      <c r="C11" s="176"/>
      <c r="D11" s="176"/>
      <c r="E11" s="177"/>
      <c r="F11" s="176"/>
      <c r="G11" s="176"/>
      <c r="H11" s="177"/>
      <c r="I11" s="178" t="s">
        <v>1127</v>
      </c>
      <c r="J11" s="187" t="s">
        <v>892</v>
      </c>
      <c r="K11" s="187" t="s">
        <v>812</v>
      </c>
      <c r="L11" s="191">
        <v>1872340.81</v>
      </c>
      <c r="M11" s="192">
        <v>1834893.99</v>
      </c>
    </row>
    <row r="12" spans="1:13" ht="22.5">
      <c r="A12" s="184"/>
      <c r="B12" s="176"/>
      <c r="C12" s="176"/>
      <c r="D12" s="176"/>
      <c r="E12" s="177"/>
      <c r="F12" s="176"/>
      <c r="G12" s="176"/>
      <c r="H12" s="177"/>
      <c r="I12" s="178" t="s">
        <v>1130</v>
      </c>
      <c r="J12" s="187" t="s">
        <v>808</v>
      </c>
      <c r="K12" s="187" t="s">
        <v>812</v>
      </c>
      <c r="L12" s="191">
        <v>229376.53</v>
      </c>
      <c r="M12" s="192">
        <v>224789</v>
      </c>
    </row>
    <row r="13" spans="1:13" ht="15" customHeight="1">
      <c r="A13" s="184"/>
      <c r="B13" s="176"/>
      <c r="C13" s="176"/>
      <c r="D13" s="176"/>
      <c r="E13" s="177"/>
      <c r="F13" s="176"/>
      <c r="G13" s="176"/>
      <c r="H13" s="177"/>
      <c r="I13" s="178" t="s">
        <v>1131</v>
      </c>
      <c r="J13" s="187" t="s">
        <v>1132</v>
      </c>
      <c r="K13" s="187" t="s">
        <v>812</v>
      </c>
      <c r="L13" s="191">
        <v>100674.49</v>
      </c>
      <c r="M13" s="192">
        <v>98661</v>
      </c>
    </row>
    <row r="14" spans="1:13" ht="23.25" thickBot="1">
      <c r="A14" s="185"/>
      <c r="B14" s="180"/>
      <c r="C14" s="180"/>
      <c r="D14" s="180"/>
      <c r="E14" s="181"/>
      <c r="F14" s="180"/>
      <c r="G14" s="180"/>
      <c r="H14" s="181"/>
      <c r="I14" s="182" t="s">
        <v>1125</v>
      </c>
      <c r="J14" s="188" t="s">
        <v>1133</v>
      </c>
      <c r="K14" s="188" t="s">
        <v>812</v>
      </c>
      <c r="L14" s="193">
        <v>255023</v>
      </c>
      <c r="M14" s="194">
        <v>249922.54</v>
      </c>
    </row>
    <row r="15" spans="1:13" ht="33.75">
      <c r="A15" s="358">
        <v>4</v>
      </c>
      <c r="B15" s="360" t="s">
        <v>2571</v>
      </c>
      <c r="C15" s="360" t="s">
        <v>74</v>
      </c>
      <c r="D15" s="360" t="s">
        <v>2572</v>
      </c>
      <c r="E15" s="361">
        <v>735551760.74000001</v>
      </c>
      <c r="F15" s="360" t="s">
        <v>1122</v>
      </c>
      <c r="G15" s="360" t="s">
        <v>1123</v>
      </c>
      <c r="H15" s="361">
        <v>720840725.46000004</v>
      </c>
      <c r="I15" s="226" t="s">
        <v>680</v>
      </c>
      <c r="J15" s="227">
        <v>54</v>
      </c>
      <c r="K15" s="228" t="s">
        <v>812</v>
      </c>
      <c r="L15" s="228">
        <v>1872340.81</v>
      </c>
      <c r="M15" s="229">
        <v>1834893.99</v>
      </c>
    </row>
    <row r="16" spans="1:13">
      <c r="A16" s="359"/>
      <c r="B16" s="349"/>
      <c r="C16" s="349"/>
      <c r="D16" s="349"/>
      <c r="E16" s="351"/>
      <c r="F16" s="349"/>
      <c r="G16" s="349"/>
      <c r="H16" s="351"/>
      <c r="I16" s="178" t="s">
        <v>2308</v>
      </c>
      <c r="J16" s="230">
        <v>250</v>
      </c>
      <c r="K16" s="187" t="s">
        <v>812</v>
      </c>
      <c r="L16" s="187">
        <v>229376.53</v>
      </c>
      <c r="M16" s="231">
        <v>224789</v>
      </c>
    </row>
    <row r="17" spans="1:13">
      <c r="A17" s="359"/>
      <c r="B17" s="349"/>
      <c r="C17" s="349"/>
      <c r="D17" s="349"/>
      <c r="E17" s="351"/>
      <c r="F17" s="349"/>
      <c r="G17" s="349"/>
      <c r="H17" s="351"/>
      <c r="I17" s="178" t="s">
        <v>2308</v>
      </c>
      <c r="J17" s="230">
        <v>3050</v>
      </c>
      <c r="K17" s="187" t="s">
        <v>812</v>
      </c>
      <c r="L17" s="187">
        <v>100674.49</v>
      </c>
      <c r="M17" s="231">
        <v>98661</v>
      </c>
    </row>
    <row r="18" spans="1:13">
      <c r="A18" s="359"/>
      <c r="B18" s="349"/>
      <c r="C18" s="349"/>
      <c r="D18" s="349"/>
      <c r="E18" s="351"/>
      <c r="F18" s="349"/>
      <c r="G18" s="349"/>
      <c r="H18" s="351"/>
      <c r="I18" s="178" t="s">
        <v>2308</v>
      </c>
      <c r="J18" s="230">
        <v>250</v>
      </c>
      <c r="K18" s="187" t="s">
        <v>812</v>
      </c>
      <c r="L18" s="230">
        <v>255023</v>
      </c>
      <c r="M18" s="232">
        <v>249922.54</v>
      </c>
    </row>
    <row r="19" spans="1:13">
      <c r="A19" s="359"/>
      <c r="B19" s="349"/>
      <c r="C19" s="349"/>
      <c r="D19" s="349"/>
      <c r="E19" s="351"/>
      <c r="F19" s="349"/>
      <c r="G19" s="349"/>
      <c r="H19" s="351"/>
      <c r="I19" s="178" t="s">
        <v>2308</v>
      </c>
      <c r="J19" s="230">
        <v>1500</v>
      </c>
      <c r="K19" s="187" t="s">
        <v>812</v>
      </c>
      <c r="L19" s="187">
        <v>137525.51999999999</v>
      </c>
      <c r="M19" s="232">
        <v>134775.01</v>
      </c>
    </row>
    <row r="20" spans="1:13">
      <c r="A20" s="352">
        <v>5</v>
      </c>
      <c r="B20" s="348" t="s">
        <v>2573</v>
      </c>
      <c r="C20" s="348" t="s">
        <v>74</v>
      </c>
      <c r="D20" s="348" t="s">
        <v>2574</v>
      </c>
      <c r="E20" s="350">
        <v>580000</v>
      </c>
      <c r="F20" s="348" t="s">
        <v>2575</v>
      </c>
      <c r="G20" s="348" t="s">
        <v>2576</v>
      </c>
      <c r="H20" s="350">
        <v>568400</v>
      </c>
      <c r="I20" s="174" t="s">
        <v>2577</v>
      </c>
      <c r="J20" s="233">
        <v>5</v>
      </c>
      <c r="K20" s="186" t="s">
        <v>812</v>
      </c>
      <c r="L20" s="233">
        <v>35000</v>
      </c>
      <c r="M20" s="234">
        <v>34300</v>
      </c>
    </row>
    <row r="21" spans="1:13">
      <c r="A21" s="353"/>
      <c r="B21" s="349"/>
      <c r="C21" s="349"/>
      <c r="D21" s="349"/>
      <c r="E21" s="351"/>
      <c r="F21" s="349"/>
      <c r="G21" s="349"/>
      <c r="H21" s="351"/>
      <c r="I21" s="178" t="s">
        <v>2365</v>
      </c>
      <c r="J21" s="230">
        <v>5</v>
      </c>
      <c r="K21" s="187" t="s">
        <v>812</v>
      </c>
      <c r="L21" s="230">
        <v>30000</v>
      </c>
      <c r="M21" s="235">
        <v>29400</v>
      </c>
    </row>
    <row r="22" spans="1:13">
      <c r="A22" s="353"/>
      <c r="B22" s="349"/>
      <c r="C22" s="349"/>
      <c r="D22" s="349"/>
      <c r="E22" s="351"/>
      <c r="F22" s="349"/>
      <c r="G22" s="349"/>
      <c r="H22" s="351"/>
      <c r="I22" s="178" t="s">
        <v>2366</v>
      </c>
      <c r="J22" s="230">
        <v>30</v>
      </c>
      <c r="K22" s="187" t="s">
        <v>2367</v>
      </c>
      <c r="L22" s="230">
        <v>4500</v>
      </c>
      <c r="M22" s="235">
        <v>4410</v>
      </c>
    </row>
    <row r="23" spans="1:13" ht="22.5">
      <c r="A23" s="353"/>
      <c r="B23" s="349"/>
      <c r="C23" s="349"/>
      <c r="D23" s="349"/>
      <c r="E23" s="351"/>
      <c r="F23" s="349"/>
      <c r="G23" s="349"/>
      <c r="H23" s="351"/>
      <c r="I23" s="178" t="s">
        <v>2368</v>
      </c>
      <c r="J23" s="230">
        <v>4</v>
      </c>
      <c r="K23" s="187" t="s">
        <v>2367</v>
      </c>
      <c r="L23" s="230">
        <v>30000</v>
      </c>
      <c r="M23" s="235">
        <v>29400</v>
      </c>
    </row>
    <row r="24" spans="1:13" ht="33.75">
      <c r="A24" s="352">
        <v>6</v>
      </c>
      <c r="B24" s="348" t="s">
        <v>2578</v>
      </c>
      <c r="C24" s="348" t="s">
        <v>74</v>
      </c>
      <c r="D24" s="348" t="s">
        <v>2579</v>
      </c>
      <c r="E24" s="350">
        <v>443133746.89999998</v>
      </c>
      <c r="F24" s="348" t="s">
        <v>1122</v>
      </c>
      <c r="G24" s="348" t="s">
        <v>1123</v>
      </c>
      <c r="H24" s="350">
        <v>434271072.10000002</v>
      </c>
      <c r="I24" s="174" t="s">
        <v>680</v>
      </c>
      <c r="J24" s="233">
        <v>40</v>
      </c>
      <c r="K24" s="186" t="s">
        <v>812</v>
      </c>
      <c r="L24" s="186">
        <v>1872340.81</v>
      </c>
      <c r="M24" s="236">
        <v>1834893.99</v>
      </c>
    </row>
    <row r="25" spans="1:13">
      <c r="A25" s="353"/>
      <c r="B25" s="349"/>
      <c r="C25" s="349"/>
      <c r="D25" s="349"/>
      <c r="E25" s="351"/>
      <c r="F25" s="349"/>
      <c r="G25" s="349"/>
      <c r="H25" s="351"/>
      <c r="I25" s="178" t="s">
        <v>2308</v>
      </c>
      <c r="J25" s="230">
        <v>150</v>
      </c>
      <c r="K25" s="187" t="s">
        <v>812</v>
      </c>
      <c r="L25" s="187">
        <v>229376.53</v>
      </c>
      <c r="M25" s="235">
        <v>224789</v>
      </c>
    </row>
    <row r="26" spans="1:13">
      <c r="A26" s="353"/>
      <c r="B26" s="349"/>
      <c r="C26" s="349"/>
      <c r="D26" s="349"/>
      <c r="E26" s="351"/>
      <c r="F26" s="349"/>
      <c r="G26" s="349"/>
      <c r="H26" s="351"/>
      <c r="I26" s="178" t="s">
        <v>2308</v>
      </c>
      <c r="J26" s="230">
        <v>1000</v>
      </c>
      <c r="K26" s="187" t="s">
        <v>812</v>
      </c>
      <c r="L26" s="187">
        <v>100674.49</v>
      </c>
      <c r="M26" s="235">
        <v>98661</v>
      </c>
    </row>
    <row r="27" spans="1:13">
      <c r="A27" s="353"/>
      <c r="B27" s="349"/>
      <c r="C27" s="349"/>
      <c r="D27" s="349"/>
      <c r="E27" s="351"/>
      <c r="F27" s="349"/>
      <c r="G27" s="349"/>
      <c r="H27" s="351"/>
      <c r="I27" s="178" t="s">
        <v>2308</v>
      </c>
      <c r="J27" s="230">
        <v>375</v>
      </c>
      <c r="K27" s="187" t="s">
        <v>812</v>
      </c>
      <c r="L27" s="230">
        <v>255023</v>
      </c>
      <c r="M27" s="237">
        <v>249922.54</v>
      </c>
    </row>
    <row r="28" spans="1:13">
      <c r="A28" s="354"/>
      <c r="B28" s="355"/>
      <c r="C28" s="355"/>
      <c r="D28" s="355"/>
      <c r="E28" s="356"/>
      <c r="F28" s="355"/>
      <c r="G28" s="355"/>
      <c r="H28" s="356"/>
      <c r="I28" s="182" t="s">
        <v>2308</v>
      </c>
      <c r="J28" s="238">
        <v>1000</v>
      </c>
      <c r="K28" s="188" t="s">
        <v>812</v>
      </c>
      <c r="L28" s="188">
        <v>137525.51999999999</v>
      </c>
      <c r="M28" s="239">
        <v>134775.01</v>
      </c>
    </row>
    <row r="29" spans="1:13">
      <c r="A29" s="128"/>
      <c r="B29" s="128"/>
      <c r="C29" s="128"/>
      <c r="D29" s="128" t="s">
        <v>72</v>
      </c>
      <c r="E29" s="130"/>
      <c r="F29" s="128"/>
      <c r="G29" s="129"/>
      <c r="H29" s="129"/>
      <c r="I29" s="129"/>
      <c r="J29" s="129"/>
      <c r="K29" s="129"/>
      <c r="L29" s="129"/>
      <c r="M29" s="129">
        <f>SUM(M7:M28)</f>
        <v>10572339.609999999</v>
      </c>
    </row>
    <row r="33" spans="13:13">
      <c r="M33" s="365">
        <f>M29+'7.2-Конкурс-Отб.наил.предл.'!M9+'7.1-Магазин'!M293</f>
        <v>1039087149.8200002</v>
      </c>
    </row>
  </sheetData>
  <sortState ref="A64:J84">
    <sortCondition ref="D64:D84"/>
  </sortState>
  <mergeCells count="27">
    <mergeCell ref="A2:G2"/>
    <mergeCell ref="A3:G3"/>
    <mergeCell ref="A5:M5"/>
    <mergeCell ref="A15:A19"/>
    <mergeCell ref="B15:B19"/>
    <mergeCell ref="C15:C19"/>
    <mergeCell ref="D15:D19"/>
    <mergeCell ref="E15:E19"/>
    <mergeCell ref="F15:F19"/>
    <mergeCell ref="G15:G19"/>
    <mergeCell ref="H15:H19"/>
    <mergeCell ref="F20:F23"/>
    <mergeCell ref="G20:G23"/>
    <mergeCell ref="H20:H23"/>
    <mergeCell ref="A24:A28"/>
    <mergeCell ref="B24:B28"/>
    <mergeCell ref="C24:C28"/>
    <mergeCell ref="D24:D28"/>
    <mergeCell ref="E24:E28"/>
    <mergeCell ref="F24:F28"/>
    <mergeCell ref="G24:G28"/>
    <mergeCell ref="H24:H28"/>
    <mergeCell ref="A20:A23"/>
    <mergeCell ref="B20:B23"/>
    <mergeCell ref="C20:C23"/>
    <mergeCell ref="D20:D23"/>
    <mergeCell ref="E20:E23"/>
  </mergeCells>
  <hyperlinks>
    <hyperlink ref="B11" r:id="rId1" display="http://exarid.uzex.uz/ru/trade/lot/1363617"/>
    <hyperlink ref="C11" r:id="rId2" display="http://exarid.uzex.uz/ru/profile/word/224104"/>
    <hyperlink ref="B13" r:id="rId3" display="http://exarid.uzex.uz/ru/trade/lot/1363755"/>
    <hyperlink ref="C13" r:id="rId4" display="http://exarid.uzex.uz/ru/profile/word/224089"/>
  </hyperlinks>
  <pageMargins left="0.23622047244094491" right="0.19685039370078741" top="0.23622047244094491" bottom="0.31496062992125984" header="0.15748031496062992" footer="0.23622047244094491"/>
  <pageSetup paperSize="9" scale="74" orientation="landscape" verticalDpi="0" r:id="rId5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K40"/>
  <sheetViews>
    <sheetView view="pageBreakPreview" zoomScaleNormal="100" zoomScaleSheetLayoutView="100" workbookViewId="0">
      <pane xSplit="3" ySplit="4" topLeftCell="D20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I17" sqref="I17"/>
    </sheetView>
  </sheetViews>
  <sheetFormatPr defaultRowHeight="15"/>
  <cols>
    <col min="1" max="1" width="10.5703125" style="68" customWidth="1"/>
    <col min="2" max="2" width="12.7109375" style="68" customWidth="1"/>
    <col min="3" max="3" width="41.28515625" style="71" customWidth="1"/>
    <col min="4" max="4" width="15.140625" style="68" customWidth="1"/>
    <col min="5" max="5" width="13.28515625" style="68" customWidth="1"/>
    <col min="6" max="6" width="40" style="71" customWidth="1"/>
    <col min="7" max="7" width="12" style="69" customWidth="1"/>
    <col min="8" max="8" width="13.85546875" style="69" customWidth="1"/>
    <col min="9" max="9" width="20.140625" style="69" customWidth="1"/>
    <col min="10" max="10" width="9.140625" style="68"/>
    <col min="11" max="11" width="16.28515625" style="68" customWidth="1"/>
    <col min="12" max="12" width="19.42578125" style="68" customWidth="1"/>
    <col min="13" max="16384" width="9.140625" style="68"/>
  </cols>
  <sheetData>
    <row r="1" spans="1:11">
      <c r="I1" s="82" t="s">
        <v>195</v>
      </c>
    </row>
    <row r="2" spans="1:11" s="56" customFormat="1">
      <c r="A2" s="345" t="s">
        <v>170</v>
      </c>
      <c r="B2" s="345"/>
      <c r="C2" s="345"/>
      <c r="D2" s="345"/>
      <c r="E2" s="345"/>
      <c r="F2" s="345"/>
      <c r="G2" s="345"/>
      <c r="H2" s="345"/>
      <c r="I2" s="345"/>
      <c r="J2" s="345"/>
    </row>
    <row r="3" spans="1:11" s="56" customFormat="1">
      <c r="A3" s="345" t="s">
        <v>2595</v>
      </c>
      <c r="B3" s="345"/>
      <c r="C3" s="345"/>
      <c r="D3" s="345"/>
      <c r="E3" s="345"/>
      <c r="F3" s="345"/>
      <c r="G3" s="345"/>
      <c r="H3" s="345"/>
      <c r="I3" s="345"/>
      <c r="J3" s="345"/>
    </row>
    <row r="4" spans="1:11">
      <c r="A4" s="75" t="s">
        <v>84</v>
      </c>
      <c r="B4" s="75" t="s">
        <v>120</v>
      </c>
      <c r="C4" s="74" t="s">
        <v>121</v>
      </c>
      <c r="D4" s="75" t="s">
        <v>122</v>
      </c>
      <c r="E4" s="75" t="s">
        <v>123</v>
      </c>
      <c r="F4" s="74" t="s">
        <v>124</v>
      </c>
      <c r="G4" s="76" t="s">
        <v>125</v>
      </c>
      <c r="H4" s="76" t="s">
        <v>126</v>
      </c>
      <c r="I4" s="76" t="s">
        <v>127</v>
      </c>
    </row>
    <row r="5" spans="1:11" ht="45">
      <c r="A5" s="58">
        <v>5368908</v>
      </c>
      <c r="B5" s="58" t="s">
        <v>1137</v>
      </c>
      <c r="C5" s="58" t="s">
        <v>1138</v>
      </c>
      <c r="D5" s="58" t="s">
        <v>1139</v>
      </c>
      <c r="E5" s="58">
        <v>45756</v>
      </c>
      <c r="F5" s="240" t="s">
        <v>1140</v>
      </c>
      <c r="G5" s="48">
        <v>40</v>
      </c>
      <c r="H5" s="48">
        <v>110001</v>
      </c>
      <c r="I5" s="48">
        <v>4400040</v>
      </c>
      <c r="K5" s="68" t="str">
        <f>LEFT(F5,4)</f>
        <v>Песо</v>
      </c>
    </row>
    <row r="6" spans="1:11" ht="45">
      <c r="A6" s="58">
        <v>5368900</v>
      </c>
      <c r="B6" s="58" t="s">
        <v>1137</v>
      </c>
      <c r="C6" s="58" t="s">
        <v>1138</v>
      </c>
      <c r="D6" s="58" t="s">
        <v>1139</v>
      </c>
      <c r="E6" s="58">
        <v>45695</v>
      </c>
      <c r="F6" s="240" t="s">
        <v>1141</v>
      </c>
      <c r="G6" s="48">
        <v>100</v>
      </c>
      <c r="H6" s="48">
        <v>57001</v>
      </c>
      <c r="I6" s="48">
        <v>5700100</v>
      </c>
      <c r="K6" s="68" t="str">
        <f t="shared" ref="K6:K20" si="0">LEFT(F6,4)</f>
        <v>Щебе</v>
      </c>
    </row>
    <row r="7" spans="1:11" ht="30">
      <c r="A7" s="58">
        <v>5336401</v>
      </c>
      <c r="B7" s="58" t="s">
        <v>1147</v>
      </c>
      <c r="C7" s="58" t="s">
        <v>1148</v>
      </c>
      <c r="D7" s="58" t="s">
        <v>1149</v>
      </c>
      <c r="E7" s="58">
        <v>49900</v>
      </c>
      <c r="F7" s="240" t="s">
        <v>1150</v>
      </c>
      <c r="G7" s="48">
        <v>4000</v>
      </c>
      <c r="H7" s="48">
        <v>1100000</v>
      </c>
      <c r="I7" s="48">
        <v>44000000</v>
      </c>
      <c r="K7" s="68" t="str">
        <f t="shared" si="0"/>
        <v>Дизе</v>
      </c>
    </row>
    <row r="8" spans="1:11" ht="30">
      <c r="A8" s="58">
        <v>5374724</v>
      </c>
      <c r="B8" s="58" t="s">
        <v>995</v>
      </c>
      <c r="C8" s="58" t="s">
        <v>128</v>
      </c>
      <c r="D8" s="58" t="s">
        <v>129</v>
      </c>
      <c r="E8" s="58">
        <v>12591</v>
      </c>
      <c r="F8" s="240" t="s">
        <v>105</v>
      </c>
      <c r="G8" s="48">
        <v>10</v>
      </c>
      <c r="H8" s="48">
        <v>53889999</v>
      </c>
      <c r="I8" s="48">
        <v>53889999</v>
      </c>
      <c r="K8" s="68" t="str">
        <f t="shared" si="0"/>
        <v>Карб</v>
      </c>
    </row>
    <row r="9" spans="1:11" ht="45">
      <c r="A9" s="58">
        <v>5345530</v>
      </c>
      <c r="B9" s="58" t="s">
        <v>1145</v>
      </c>
      <c r="C9" s="58" t="s">
        <v>407</v>
      </c>
      <c r="D9" s="58" t="s">
        <v>408</v>
      </c>
      <c r="E9" s="58">
        <v>52622</v>
      </c>
      <c r="F9" s="240" t="s">
        <v>1146</v>
      </c>
      <c r="G9" s="48">
        <v>20</v>
      </c>
      <c r="H9" s="48">
        <v>5082788</v>
      </c>
      <c r="I9" s="48">
        <v>10165576</v>
      </c>
      <c r="K9" s="68" t="str">
        <f t="shared" si="0"/>
        <v>Порт</v>
      </c>
    </row>
    <row r="10" spans="1:11" ht="45">
      <c r="A10" s="58">
        <v>5346901</v>
      </c>
      <c r="B10" s="58" t="s">
        <v>904</v>
      </c>
      <c r="C10" s="58" t="s">
        <v>1142</v>
      </c>
      <c r="D10" s="58" t="s">
        <v>1143</v>
      </c>
      <c r="E10" s="58">
        <v>4681</v>
      </c>
      <c r="F10" s="240" t="s">
        <v>1144</v>
      </c>
      <c r="G10" s="48">
        <v>3580</v>
      </c>
      <c r="H10" s="48">
        <v>29406</v>
      </c>
      <c r="I10" s="48">
        <v>105273480</v>
      </c>
      <c r="K10" s="68" t="str">
        <f t="shared" si="0"/>
        <v>Труб</v>
      </c>
    </row>
    <row r="11" spans="1:11" ht="45">
      <c r="A11" s="58">
        <v>5346556</v>
      </c>
      <c r="B11" s="58" t="s">
        <v>904</v>
      </c>
      <c r="C11" s="58" t="s">
        <v>175</v>
      </c>
      <c r="D11" s="58" t="s">
        <v>176</v>
      </c>
      <c r="E11" s="58">
        <v>40487</v>
      </c>
      <c r="F11" s="240" t="s">
        <v>291</v>
      </c>
      <c r="G11" s="48">
        <v>110</v>
      </c>
      <c r="H11" s="48">
        <v>3852788</v>
      </c>
      <c r="I11" s="48">
        <v>423806680</v>
      </c>
      <c r="K11" s="68" t="str">
        <f t="shared" si="0"/>
        <v>Пшен</v>
      </c>
    </row>
    <row r="12" spans="1:11" ht="30">
      <c r="A12" s="58">
        <v>5380312</v>
      </c>
      <c r="B12" s="58" t="s">
        <v>1136</v>
      </c>
      <c r="C12" s="58" t="s">
        <v>128</v>
      </c>
      <c r="D12" s="58" t="s">
        <v>129</v>
      </c>
      <c r="E12" s="58">
        <v>12591</v>
      </c>
      <c r="F12" s="240" t="s">
        <v>105</v>
      </c>
      <c r="G12" s="48">
        <v>10</v>
      </c>
      <c r="H12" s="48">
        <v>29788999</v>
      </c>
      <c r="I12" s="48">
        <v>29788999</v>
      </c>
      <c r="K12" s="68" t="str">
        <f t="shared" si="0"/>
        <v>Карб</v>
      </c>
    </row>
    <row r="13" spans="1:11" ht="30">
      <c r="A13" s="58">
        <v>5388813</v>
      </c>
      <c r="B13" s="58" t="s">
        <v>1135</v>
      </c>
      <c r="C13" s="58" t="s">
        <v>289</v>
      </c>
      <c r="D13" s="58" t="s">
        <v>290</v>
      </c>
      <c r="E13" s="58">
        <v>49882</v>
      </c>
      <c r="F13" s="240" t="s">
        <v>409</v>
      </c>
      <c r="G13" s="48">
        <v>600</v>
      </c>
      <c r="H13" s="48">
        <v>236007</v>
      </c>
      <c r="I13" s="48">
        <v>141604200</v>
      </c>
      <c r="K13" s="68" t="str">
        <f t="shared" si="0"/>
        <v>Соль</v>
      </c>
    </row>
    <row r="14" spans="1:11" ht="60">
      <c r="A14" s="58">
        <v>5469843</v>
      </c>
      <c r="B14" s="58" t="s">
        <v>2580</v>
      </c>
      <c r="C14" s="58" t="s">
        <v>325</v>
      </c>
      <c r="D14" s="58" t="s">
        <v>326</v>
      </c>
      <c r="E14" s="58">
        <v>5865</v>
      </c>
      <c r="F14" s="240" t="s">
        <v>2581</v>
      </c>
      <c r="G14" s="48">
        <v>20</v>
      </c>
      <c r="H14" s="48">
        <v>6000177</v>
      </c>
      <c r="I14" s="48">
        <v>12000354</v>
      </c>
      <c r="K14" s="68" t="str">
        <f t="shared" si="0"/>
        <v>Порт</v>
      </c>
    </row>
    <row r="15" spans="1:11">
      <c r="A15" s="58">
        <v>5469056</v>
      </c>
      <c r="B15" s="58" t="s">
        <v>2580</v>
      </c>
      <c r="C15" s="58" t="s">
        <v>2582</v>
      </c>
      <c r="D15" s="58" t="s">
        <v>2583</v>
      </c>
      <c r="E15" s="58">
        <v>24225</v>
      </c>
      <c r="F15" s="240" t="s">
        <v>2584</v>
      </c>
      <c r="G15" s="48">
        <v>200</v>
      </c>
      <c r="H15" s="48">
        <v>29509</v>
      </c>
      <c r="I15" s="48">
        <v>5901800</v>
      </c>
      <c r="K15" s="68" t="str">
        <f t="shared" si="0"/>
        <v>Эмал</v>
      </c>
    </row>
    <row r="16" spans="1:11" ht="30">
      <c r="A16" s="58">
        <v>5479790</v>
      </c>
      <c r="B16" s="58" t="s">
        <v>2585</v>
      </c>
      <c r="C16" s="58" t="s">
        <v>2586</v>
      </c>
      <c r="D16" s="58" t="s">
        <v>2587</v>
      </c>
      <c r="E16" s="58">
        <v>16528</v>
      </c>
      <c r="F16" s="240" t="s">
        <v>2588</v>
      </c>
      <c r="G16" s="48">
        <v>1</v>
      </c>
      <c r="H16" s="48">
        <v>12500001</v>
      </c>
      <c r="I16" s="48">
        <v>12500001</v>
      </c>
      <c r="K16" s="68" t="str">
        <f t="shared" si="0"/>
        <v>Каус</v>
      </c>
    </row>
    <row r="17" spans="1:11" ht="45">
      <c r="A17" s="58">
        <v>5479217</v>
      </c>
      <c r="B17" s="58" t="s">
        <v>2585</v>
      </c>
      <c r="C17" s="58" t="s">
        <v>1138</v>
      </c>
      <c r="D17" s="58" t="s">
        <v>1139</v>
      </c>
      <c r="E17" s="58">
        <v>45756</v>
      </c>
      <c r="F17" s="240" t="s">
        <v>1140</v>
      </c>
      <c r="G17" s="48">
        <v>40</v>
      </c>
      <c r="H17" s="48">
        <v>110001</v>
      </c>
      <c r="I17" s="48">
        <v>4400040</v>
      </c>
      <c r="K17" s="68" t="str">
        <f t="shared" si="0"/>
        <v>Песо</v>
      </c>
    </row>
    <row r="18" spans="1:11" ht="30">
      <c r="A18" s="58">
        <v>5396902</v>
      </c>
      <c r="B18" s="58" t="s">
        <v>1134</v>
      </c>
      <c r="C18" s="58" t="s">
        <v>128</v>
      </c>
      <c r="D18" s="58" t="s">
        <v>129</v>
      </c>
      <c r="E18" s="58">
        <v>12591</v>
      </c>
      <c r="F18" s="240" t="s">
        <v>105</v>
      </c>
      <c r="G18" s="48">
        <v>20</v>
      </c>
      <c r="H18" s="48">
        <v>32289999</v>
      </c>
      <c r="I18" s="48">
        <v>64579998</v>
      </c>
      <c r="K18" s="68" t="str">
        <f t="shared" si="0"/>
        <v>Карб</v>
      </c>
    </row>
    <row r="19" spans="1:11" ht="30">
      <c r="A19" s="58">
        <v>5441382</v>
      </c>
      <c r="B19" s="58" t="s">
        <v>2589</v>
      </c>
      <c r="C19" s="58" t="s">
        <v>2590</v>
      </c>
      <c r="D19" s="58" t="s">
        <v>2591</v>
      </c>
      <c r="E19" s="58">
        <v>33374</v>
      </c>
      <c r="F19" s="240" t="s">
        <v>2592</v>
      </c>
      <c r="G19" s="48">
        <v>4500</v>
      </c>
      <c r="H19" s="48">
        <v>1280001</v>
      </c>
      <c r="I19" s="48">
        <v>57600045</v>
      </c>
      <c r="K19" s="68" t="str">
        <f t="shared" si="0"/>
        <v>Дизе</v>
      </c>
    </row>
    <row r="20" spans="1:11" ht="45">
      <c r="A20" s="58">
        <v>5482202</v>
      </c>
      <c r="B20" s="58" t="s">
        <v>2357</v>
      </c>
      <c r="C20" s="58" t="s">
        <v>1138</v>
      </c>
      <c r="D20" s="58" t="s">
        <v>1139</v>
      </c>
      <c r="E20" s="58">
        <v>45756</v>
      </c>
      <c r="F20" s="240" t="s">
        <v>1140</v>
      </c>
      <c r="G20" s="48">
        <v>40</v>
      </c>
      <c r="H20" s="48">
        <v>120001</v>
      </c>
      <c r="I20" s="48">
        <v>4800040</v>
      </c>
      <c r="K20" s="68" t="str">
        <f t="shared" si="0"/>
        <v>Песо</v>
      </c>
    </row>
    <row r="21" spans="1:11" ht="18.75" customHeight="1">
      <c r="A21" s="84">
        <f>COUNT(A5:A20)</f>
        <v>16</v>
      </c>
      <c r="B21" s="77"/>
      <c r="C21" s="78"/>
      <c r="D21" s="77"/>
      <c r="E21" s="77"/>
      <c r="F21" s="78"/>
      <c r="G21" s="79"/>
      <c r="H21" s="79"/>
      <c r="I21" s="79">
        <f>SUM(I5:I20)</f>
        <v>980411352</v>
      </c>
    </row>
    <row r="22" spans="1:11">
      <c r="A22" s="69">
        <f>COUNT(A5:A14)</f>
        <v>10</v>
      </c>
      <c r="G22" s="69">
        <f>SUBTOTAL(9,G5:G14)</f>
        <v>8490</v>
      </c>
      <c r="I22" s="69">
        <f>SUBTOTAL(9,I5:I14)</f>
        <v>830629428</v>
      </c>
    </row>
    <row r="24" spans="1:11">
      <c r="C24" s="48" t="s">
        <v>85</v>
      </c>
      <c r="F24" s="114" t="s">
        <v>208</v>
      </c>
      <c r="G24" s="69">
        <f>SUMIF($K$5:$K14,$F24,G$5:G14)</f>
        <v>110</v>
      </c>
      <c r="H24" s="69">
        <f t="shared" ref="H24" si="1">I24/G24</f>
        <v>3852788</v>
      </c>
      <c r="I24" s="69">
        <f>SUMIF($K$5:$K14,$F24,I$5:I14)</f>
        <v>423806680</v>
      </c>
      <c r="K24" s="69">
        <f t="shared" ref="K24:K37" si="2">COUNTIF(K$5:K$14,F24)</f>
        <v>1</v>
      </c>
    </row>
    <row r="25" spans="1:11">
      <c r="C25" s="58" t="s">
        <v>222</v>
      </c>
      <c r="F25" s="114" t="s">
        <v>232</v>
      </c>
      <c r="G25" s="69">
        <f>SUMIF($K$5:$K21,$F25,G$5:G21)</f>
        <v>3580</v>
      </c>
      <c r="H25" s="69">
        <f t="shared" ref="H25:H35" si="3">I25/G25</f>
        <v>29406</v>
      </c>
      <c r="I25" s="69">
        <f>SUMIF($K$5:$K21,$F25,I$5:I21)</f>
        <v>105273480</v>
      </c>
      <c r="K25" s="69">
        <f t="shared" si="2"/>
        <v>1</v>
      </c>
    </row>
    <row r="26" spans="1:11">
      <c r="C26" s="48" t="s">
        <v>104</v>
      </c>
      <c r="F26" s="114" t="s">
        <v>209</v>
      </c>
      <c r="G26" s="69">
        <f>SUMIF($K$5:$K22,$F26,G$5:G22)</f>
        <v>8500</v>
      </c>
      <c r="H26" s="69">
        <f t="shared" si="3"/>
        <v>11952.946470588235</v>
      </c>
      <c r="I26" s="69">
        <f>SUMIF($K$5:$K22,$F26,I$5:I22)</f>
        <v>101600045</v>
      </c>
      <c r="K26" s="69">
        <f t="shared" si="2"/>
        <v>1</v>
      </c>
    </row>
    <row r="27" spans="1:11">
      <c r="C27" s="58" t="s">
        <v>1141</v>
      </c>
      <c r="F27" s="114" t="s">
        <v>1153</v>
      </c>
      <c r="G27" s="69">
        <f>SUMIF($K$5:$K23,$F27,G$5:G23)</f>
        <v>100</v>
      </c>
      <c r="H27" s="69">
        <f t="shared" si="3"/>
        <v>57001</v>
      </c>
      <c r="I27" s="69">
        <f>SUMIF($K$5:$K23,$F27,I$5:I23)</f>
        <v>5700100</v>
      </c>
      <c r="K27" s="69">
        <f t="shared" si="2"/>
        <v>1</v>
      </c>
    </row>
    <row r="28" spans="1:11">
      <c r="C28" s="58" t="s">
        <v>223</v>
      </c>
      <c r="F28" s="114" t="s">
        <v>233</v>
      </c>
      <c r="G28" s="69">
        <f>SUMIF($K$5:$K24,$F28,G$5:G24)</f>
        <v>0</v>
      </c>
      <c r="H28" s="69" t="e">
        <f t="shared" si="3"/>
        <v>#DIV/0!</v>
      </c>
      <c r="I28" s="69">
        <f>SUMIF($K$5:$K24,$F28,I$5:I24)</f>
        <v>0</v>
      </c>
      <c r="K28" s="69">
        <f t="shared" si="2"/>
        <v>0</v>
      </c>
    </row>
    <row r="29" spans="1:11">
      <c r="C29" s="58" t="s">
        <v>1146</v>
      </c>
      <c r="F29" s="114" t="s">
        <v>1152</v>
      </c>
      <c r="G29" s="69">
        <f>SUMIF($K$5:$K25,$F29,G$5:G25)</f>
        <v>40</v>
      </c>
      <c r="H29" s="69">
        <f t="shared" si="3"/>
        <v>554148.25</v>
      </c>
      <c r="I29" s="69">
        <f>SUMIF($K$5:$K25,$F29,I$5:I25)</f>
        <v>22165930</v>
      </c>
      <c r="K29" s="69">
        <f t="shared" si="2"/>
        <v>2</v>
      </c>
    </row>
    <row r="30" spans="1:11">
      <c r="C30" s="48" t="s">
        <v>105</v>
      </c>
      <c r="F30" s="114" t="s">
        <v>210</v>
      </c>
      <c r="G30" s="69">
        <f>SUMIF($K$5:$K26,$F30,G$5:G26)</f>
        <v>40</v>
      </c>
      <c r="H30" s="69">
        <f t="shared" si="3"/>
        <v>3706474.9</v>
      </c>
      <c r="I30" s="69">
        <f>SUMIF($K$5:$K26,$F30,I$5:I26)</f>
        <v>148258996</v>
      </c>
      <c r="K30" s="69">
        <f t="shared" si="2"/>
        <v>2</v>
      </c>
    </row>
    <row r="31" spans="1:11">
      <c r="C31" s="58" t="s">
        <v>174</v>
      </c>
      <c r="F31" s="114" t="s">
        <v>410</v>
      </c>
      <c r="G31" s="69">
        <f>SUMIF($K$5:$K27,$F31,G$5:G27)</f>
        <v>0</v>
      </c>
      <c r="H31" s="69" t="e">
        <f t="shared" si="3"/>
        <v>#DIV/0!</v>
      </c>
      <c r="I31" s="69">
        <f>SUMIF($K$5:$K27,$F31,I$5:I27)</f>
        <v>0</v>
      </c>
      <c r="K31" s="69">
        <f t="shared" si="2"/>
        <v>0</v>
      </c>
    </row>
    <row r="32" spans="1:11" ht="30">
      <c r="C32" s="240" t="s">
        <v>2588</v>
      </c>
      <c r="F32" s="114" t="s">
        <v>2594</v>
      </c>
      <c r="G32" s="69">
        <f>SUMIF($K$5:$K28,$F32,G$5:G28)</f>
        <v>1</v>
      </c>
      <c r="H32" s="69">
        <f t="shared" si="3"/>
        <v>12500001</v>
      </c>
      <c r="I32" s="69">
        <f>SUMIF($K$5:$K28,$F32,I$5:I28)</f>
        <v>12500001</v>
      </c>
      <c r="K32" s="69">
        <f t="shared" si="2"/>
        <v>0</v>
      </c>
    </row>
    <row r="33" spans="3:11">
      <c r="C33" s="71" t="s">
        <v>289</v>
      </c>
      <c r="F33" s="114" t="s">
        <v>292</v>
      </c>
      <c r="G33" s="69">
        <f>SUMIF($K$5:$K29,$F33,G$5:G29)</f>
        <v>600</v>
      </c>
      <c r="H33" s="69">
        <f t="shared" si="3"/>
        <v>236007</v>
      </c>
      <c r="I33" s="69">
        <f>SUMIF($K$5:$K29,$F33,I$5:I29)</f>
        <v>141604200</v>
      </c>
      <c r="K33" s="69">
        <f t="shared" si="2"/>
        <v>1</v>
      </c>
    </row>
    <row r="34" spans="3:11">
      <c r="C34" s="71" t="s">
        <v>2584</v>
      </c>
      <c r="F34" s="114" t="s">
        <v>2593</v>
      </c>
      <c r="G34" s="69">
        <f>SUMIF($K$5:$K30,$F34,G$5:G30)</f>
        <v>200</v>
      </c>
      <c r="H34" s="69">
        <f t="shared" si="3"/>
        <v>29509</v>
      </c>
      <c r="I34" s="69">
        <f>SUMIF($K$5:$K30,$F34,I$5:I30)</f>
        <v>5901800</v>
      </c>
      <c r="K34" s="69">
        <f t="shared" si="2"/>
        <v>0</v>
      </c>
    </row>
    <row r="35" spans="3:11">
      <c r="C35" s="58" t="s">
        <v>577</v>
      </c>
      <c r="F35" s="71" t="s">
        <v>578</v>
      </c>
      <c r="G35" s="69">
        <f>SUMIF($K$5:$K31,$F35,G$5:G31)</f>
        <v>0</v>
      </c>
      <c r="H35" s="69" t="e">
        <f t="shared" si="3"/>
        <v>#DIV/0!</v>
      </c>
      <c r="I35" s="69">
        <f>SUMIF($K$5:$K31,$F35,I$5:I31)</f>
        <v>0</v>
      </c>
      <c r="K35" s="69">
        <f t="shared" si="2"/>
        <v>0</v>
      </c>
    </row>
    <row r="36" spans="3:11">
      <c r="C36" s="58" t="s">
        <v>576</v>
      </c>
      <c r="F36" s="114" t="s">
        <v>579</v>
      </c>
      <c r="G36" s="69">
        <f>SUMIF($K$5:$K32,$F36,G$5:G32)</f>
        <v>0</v>
      </c>
      <c r="H36" s="69" t="e">
        <f t="shared" ref="H36:H37" si="4">I36/G36</f>
        <v>#DIV/0!</v>
      </c>
      <c r="I36" s="69">
        <f>SUMIF($K$5:$K32,$F36,I$5:I32)</f>
        <v>0</v>
      </c>
      <c r="K36" s="69">
        <f t="shared" si="2"/>
        <v>0</v>
      </c>
    </row>
    <row r="37" spans="3:11">
      <c r="C37" s="58" t="s">
        <v>1140</v>
      </c>
      <c r="F37" s="71" t="s">
        <v>1151</v>
      </c>
      <c r="G37" s="69">
        <f>SUMIF($K$5:$K33,$F37,G$5:G33)</f>
        <v>120</v>
      </c>
      <c r="H37" s="69">
        <f t="shared" si="4"/>
        <v>113334.33333333333</v>
      </c>
      <c r="I37" s="69">
        <f>SUMIF($K$5:$K33,$F37,I$5:I33)</f>
        <v>13600120</v>
      </c>
      <c r="K37" s="69">
        <f t="shared" si="2"/>
        <v>1</v>
      </c>
    </row>
    <row r="38" spans="3:11">
      <c r="I38" s="100">
        <f>SUM(I24:I37)</f>
        <v>980411352</v>
      </c>
      <c r="J38" s="100"/>
      <c r="K38" s="100">
        <f t="shared" ref="K38" si="5">SUM(K24:K37)</f>
        <v>10</v>
      </c>
    </row>
    <row r="40" spans="3:11">
      <c r="I40" s="69">
        <f>I21-I38</f>
        <v>0</v>
      </c>
    </row>
  </sheetData>
  <autoFilter ref="A4:L21"/>
  <sortState ref="A4:I263">
    <sortCondition ref="A4:A263"/>
  </sortState>
  <mergeCells count="2">
    <mergeCell ref="A2:J2"/>
    <mergeCell ref="A3:J3"/>
  </mergeCells>
  <pageMargins left="0.24" right="0.16" top="0.36" bottom="0.32" header="0.28000000000000003" footer="0.2"/>
  <pageSetup paperSize="9" scale="5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Q1142"/>
  <sheetViews>
    <sheetView view="pageBreakPreview" topLeftCell="A1112" zoomScaleNormal="100" zoomScaleSheetLayoutView="100" workbookViewId="0">
      <selection activeCell="A1139" sqref="A1139"/>
    </sheetView>
  </sheetViews>
  <sheetFormatPr defaultRowHeight="15"/>
  <cols>
    <col min="1" max="1" width="10.5703125" style="68" customWidth="1"/>
    <col min="2" max="2" width="12.7109375" style="68" customWidth="1"/>
    <col min="3" max="3" width="35.28515625" style="71" customWidth="1"/>
    <col min="4" max="4" width="10.42578125" style="68" customWidth="1"/>
    <col min="5" max="5" width="9.28515625" style="68" customWidth="1"/>
    <col min="6" max="6" width="50.85546875" style="68" customWidth="1"/>
    <col min="7" max="7" width="12" style="69" customWidth="1"/>
    <col min="8" max="8" width="13.85546875" style="69" customWidth="1"/>
    <col min="9" max="9" width="19.7109375" style="69" customWidth="1"/>
    <col min="10" max="16" width="9.140625" style="68"/>
    <col min="17" max="17" width="12" style="68" bestFit="1" customWidth="1"/>
    <col min="18" max="16384" width="9.140625" style="68"/>
  </cols>
  <sheetData>
    <row r="1" spans="1:11">
      <c r="H1" s="82" t="s">
        <v>200</v>
      </c>
    </row>
    <row r="2" spans="1:11" s="56" customFormat="1">
      <c r="A2" s="345" t="s">
        <v>170</v>
      </c>
      <c r="B2" s="345"/>
      <c r="C2" s="345"/>
      <c r="D2" s="345"/>
      <c r="E2" s="345"/>
      <c r="F2" s="345"/>
      <c r="G2" s="345"/>
      <c r="H2" s="345"/>
      <c r="I2" s="345"/>
      <c r="J2" s="345"/>
    </row>
    <row r="3" spans="1:11" s="56" customFormat="1">
      <c r="A3" s="345" t="s">
        <v>2596</v>
      </c>
      <c r="B3" s="345"/>
      <c r="C3" s="345"/>
      <c r="D3" s="345"/>
      <c r="E3" s="345"/>
      <c r="F3" s="345"/>
      <c r="G3" s="345"/>
      <c r="H3" s="345"/>
      <c r="I3" s="345"/>
      <c r="J3" s="345"/>
    </row>
    <row r="4" spans="1:11">
      <c r="A4" s="91" t="s">
        <v>84</v>
      </c>
      <c r="B4" s="91" t="s">
        <v>120</v>
      </c>
      <c r="C4" s="92" t="s">
        <v>130</v>
      </c>
      <c r="D4" s="91" t="s">
        <v>131</v>
      </c>
      <c r="E4" s="91" t="s">
        <v>123</v>
      </c>
      <c r="F4" s="91" t="s">
        <v>124</v>
      </c>
      <c r="G4" s="93" t="s">
        <v>125</v>
      </c>
      <c r="H4" s="93" t="s">
        <v>126</v>
      </c>
      <c r="I4" s="93" t="s">
        <v>127</v>
      </c>
    </row>
    <row r="5" spans="1:11">
      <c r="A5" s="106">
        <v>5302141</v>
      </c>
      <c r="B5" s="106" t="s">
        <v>1236</v>
      </c>
      <c r="C5" s="107" t="s">
        <v>472</v>
      </c>
      <c r="D5" s="106" t="s">
        <v>473</v>
      </c>
      <c r="E5" s="106">
        <v>45433</v>
      </c>
      <c r="F5" s="106" t="s">
        <v>297</v>
      </c>
      <c r="G5" s="108">
        <v>50</v>
      </c>
      <c r="H5" s="108">
        <v>1710000</v>
      </c>
      <c r="I5" s="108">
        <v>8550000</v>
      </c>
      <c r="K5" s="68" t="str">
        <f t="shared" ref="K5:K68" si="0">LEFT(F5,4)</f>
        <v>Спир</v>
      </c>
    </row>
    <row r="6" spans="1:11" ht="30">
      <c r="A6" s="106">
        <v>5302820</v>
      </c>
      <c r="B6" s="106" t="s">
        <v>1236</v>
      </c>
      <c r="C6" s="107" t="s">
        <v>432</v>
      </c>
      <c r="D6" s="106" t="s">
        <v>433</v>
      </c>
      <c r="E6" s="106">
        <v>45285</v>
      </c>
      <c r="F6" s="106" t="s">
        <v>296</v>
      </c>
      <c r="G6" s="108">
        <v>3000</v>
      </c>
      <c r="H6" s="108">
        <v>1855999</v>
      </c>
      <c r="I6" s="108">
        <v>556799700</v>
      </c>
      <c r="K6" s="68" t="str">
        <f t="shared" si="0"/>
        <v>Спир</v>
      </c>
    </row>
    <row r="7" spans="1:11" ht="30">
      <c r="A7" s="106">
        <v>5302821</v>
      </c>
      <c r="B7" s="106" t="s">
        <v>1236</v>
      </c>
      <c r="C7" s="107" t="s">
        <v>608</v>
      </c>
      <c r="D7" s="106" t="s">
        <v>609</v>
      </c>
      <c r="E7" s="106">
        <v>45285</v>
      </c>
      <c r="F7" s="106" t="s">
        <v>296</v>
      </c>
      <c r="G7" s="108">
        <v>10</v>
      </c>
      <c r="H7" s="108">
        <v>1812999</v>
      </c>
      <c r="I7" s="108">
        <v>1812999</v>
      </c>
      <c r="K7" s="68" t="str">
        <f t="shared" si="0"/>
        <v>Спир</v>
      </c>
    </row>
    <row r="8" spans="1:11" ht="30">
      <c r="A8" s="106">
        <v>5302822</v>
      </c>
      <c r="B8" s="106" t="s">
        <v>1236</v>
      </c>
      <c r="C8" s="107" t="s">
        <v>442</v>
      </c>
      <c r="D8" s="106" t="s">
        <v>443</v>
      </c>
      <c r="E8" s="106">
        <v>45285</v>
      </c>
      <c r="F8" s="106" t="s">
        <v>296</v>
      </c>
      <c r="G8" s="108">
        <v>2850</v>
      </c>
      <c r="H8" s="108">
        <v>1798777</v>
      </c>
      <c r="I8" s="108">
        <v>512651445</v>
      </c>
      <c r="K8" s="68" t="str">
        <f t="shared" si="0"/>
        <v>Спир</v>
      </c>
    </row>
    <row r="9" spans="1:11">
      <c r="A9" s="106">
        <v>5302823</v>
      </c>
      <c r="B9" s="106" t="s">
        <v>1236</v>
      </c>
      <c r="C9" s="107" t="s">
        <v>498</v>
      </c>
      <c r="D9" s="106" t="s">
        <v>499</v>
      </c>
      <c r="E9" s="106">
        <v>45285</v>
      </c>
      <c r="F9" s="106" t="s">
        <v>296</v>
      </c>
      <c r="G9" s="108">
        <v>140</v>
      </c>
      <c r="H9" s="108">
        <v>1798776</v>
      </c>
      <c r="I9" s="108">
        <v>25182864</v>
      </c>
      <c r="K9" s="68" t="str">
        <f t="shared" si="0"/>
        <v>Спир</v>
      </c>
    </row>
    <row r="10" spans="1:11">
      <c r="A10" s="106">
        <v>5302981</v>
      </c>
      <c r="B10" s="106" t="s">
        <v>1236</v>
      </c>
      <c r="C10" s="107" t="s">
        <v>135</v>
      </c>
      <c r="D10" s="106" t="s">
        <v>136</v>
      </c>
      <c r="E10" s="106">
        <v>18521</v>
      </c>
      <c r="F10" s="106" t="s">
        <v>134</v>
      </c>
      <c r="G10" s="108">
        <v>300</v>
      </c>
      <c r="H10" s="108">
        <v>5278500</v>
      </c>
      <c r="I10" s="108">
        <v>15835500</v>
      </c>
      <c r="K10" s="68" t="str">
        <f t="shared" si="0"/>
        <v>Бард</v>
      </c>
    </row>
    <row r="11" spans="1:11">
      <c r="A11" s="106">
        <v>5303601</v>
      </c>
      <c r="B11" s="106" t="s">
        <v>1233</v>
      </c>
      <c r="C11" s="107" t="s">
        <v>464</v>
      </c>
      <c r="D11" s="106" t="s">
        <v>465</v>
      </c>
      <c r="E11" s="106">
        <v>45285</v>
      </c>
      <c r="F11" s="106" t="s">
        <v>296</v>
      </c>
      <c r="G11" s="108">
        <v>200</v>
      </c>
      <c r="H11" s="108">
        <v>1851999</v>
      </c>
      <c r="I11" s="108">
        <v>37039980</v>
      </c>
      <c r="K11" s="68" t="str">
        <f t="shared" si="0"/>
        <v>Спир</v>
      </c>
    </row>
    <row r="12" spans="1:11">
      <c r="A12" s="106">
        <v>5303602</v>
      </c>
      <c r="B12" s="106" t="s">
        <v>1233</v>
      </c>
      <c r="C12" s="107" t="s">
        <v>498</v>
      </c>
      <c r="D12" s="106" t="s">
        <v>499</v>
      </c>
      <c r="E12" s="106">
        <v>45285</v>
      </c>
      <c r="F12" s="106" t="s">
        <v>296</v>
      </c>
      <c r="G12" s="108">
        <v>1030</v>
      </c>
      <c r="H12" s="108">
        <v>1798788</v>
      </c>
      <c r="I12" s="108">
        <v>185275164</v>
      </c>
      <c r="K12" s="68" t="str">
        <f t="shared" si="0"/>
        <v>Спир</v>
      </c>
    </row>
    <row r="13" spans="1:11">
      <c r="A13" s="106">
        <v>5303603</v>
      </c>
      <c r="B13" s="106" t="s">
        <v>1233</v>
      </c>
      <c r="C13" s="107" t="s">
        <v>434</v>
      </c>
      <c r="D13" s="106" t="s">
        <v>435</v>
      </c>
      <c r="E13" s="106">
        <v>45285</v>
      </c>
      <c r="F13" s="106" t="s">
        <v>296</v>
      </c>
      <c r="G13" s="108">
        <v>100</v>
      </c>
      <c r="H13" s="108">
        <v>1797788</v>
      </c>
      <c r="I13" s="108">
        <v>17977880</v>
      </c>
      <c r="K13" s="68" t="str">
        <f t="shared" si="0"/>
        <v>Спир</v>
      </c>
    </row>
    <row r="14" spans="1:11">
      <c r="A14" s="106">
        <v>5304050</v>
      </c>
      <c r="B14" s="106" t="s">
        <v>1233</v>
      </c>
      <c r="C14" s="107" t="s">
        <v>132</v>
      </c>
      <c r="D14" s="106" t="s">
        <v>133</v>
      </c>
      <c r="E14" s="106">
        <v>18521</v>
      </c>
      <c r="F14" s="106" t="s">
        <v>134</v>
      </c>
      <c r="G14" s="108">
        <v>200</v>
      </c>
      <c r="H14" s="108">
        <v>5278515</v>
      </c>
      <c r="I14" s="108">
        <v>10557030</v>
      </c>
      <c r="K14" s="68" t="str">
        <f t="shared" si="0"/>
        <v>Бард</v>
      </c>
    </row>
    <row r="15" spans="1:11">
      <c r="A15" s="106">
        <v>5304051</v>
      </c>
      <c r="B15" s="106" t="s">
        <v>1233</v>
      </c>
      <c r="C15" s="107" t="s">
        <v>135</v>
      </c>
      <c r="D15" s="106" t="s">
        <v>136</v>
      </c>
      <c r="E15" s="106">
        <v>18521</v>
      </c>
      <c r="F15" s="106" t="s">
        <v>134</v>
      </c>
      <c r="G15" s="108">
        <v>100</v>
      </c>
      <c r="H15" s="108">
        <v>5278500</v>
      </c>
      <c r="I15" s="108">
        <v>5278500</v>
      </c>
      <c r="K15" s="68" t="str">
        <f t="shared" si="0"/>
        <v>Бард</v>
      </c>
    </row>
    <row r="16" spans="1:11" ht="30">
      <c r="A16" s="106">
        <v>5304490</v>
      </c>
      <c r="B16" s="106" t="s">
        <v>1233</v>
      </c>
      <c r="C16" s="107" t="s">
        <v>354</v>
      </c>
      <c r="D16" s="106" t="s">
        <v>355</v>
      </c>
      <c r="E16" s="106">
        <v>45433</v>
      </c>
      <c r="F16" s="106" t="s">
        <v>297</v>
      </c>
      <c r="G16" s="108">
        <v>100</v>
      </c>
      <c r="H16" s="108">
        <v>1701788</v>
      </c>
      <c r="I16" s="108">
        <v>17017880</v>
      </c>
      <c r="K16" s="68" t="str">
        <f t="shared" si="0"/>
        <v>Спир</v>
      </c>
    </row>
    <row r="17" spans="1:11">
      <c r="A17" s="106">
        <v>5304491</v>
      </c>
      <c r="B17" s="106" t="s">
        <v>1233</v>
      </c>
      <c r="C17" s="107" t="s">
        <v>1234</v>
      </c>
      <c r="D17" s="106" t="s">
        <v>1235</v>
      </c>
      <c r="E17" s="106">
        <v>45433</v>
      </c>
      <c r="F17" s="106" t="s">
        <v>297</v>
      </c>
      <c r="G17" s="108">
        <v>80</v>
      </c>
      <c r="H17" s="108">
        <v>1701777</v>
      </c>
      <c r="I17" s="108">
        <v>13614216</v>
      </c>
      <c r="K17" s="68" t="str">
        <f t="shared" si="0"/>
        <v>Спир</v>
      </c>
    </row>
    <row r="18" spans="1:11" ht="30">
      <c r="A18" s="106">
        <v>5304506</v>
      </c>
      <c r="B18" s="106" t="s">
        <v>1233</v>
      </c>
      <c r="C18" s="107" t="s">
        <v>516</v>
      </c>
      <c r="D18" s="106" t="s">
        <v>517</v>
      </c>
      <c r="E18" s="106">
        <v>45285</v>
      </c>
      <c r="F18" s="106" t="s">
        <v>296</v>
      </c>
      <c r="G18" s="108">
        <v>100</v>
      </c>
      <c r="H18" s="108">
        <v>1805000</v>
      </c>
      <c r="I18" s="108">
        <v>18050000</v>
      </c>
      <c r="K18" s="68" t="str">
        <f t="shared" si="0"/>
        <v>Спир</v>
      </c>
    </row>
    <row r="19" spans="1:11">
      <c r="A19" s="106">
        <v>5304507</v>
      </c>
      <c r="B19" s="106" t="s">
        <v>1233</v>
      </c>
      <c r="C19" s="107" t="s">
        <v>348</v>
      </c>
      <c r="D19" s="106" t="s">
        <v>349</v>
      </c>
      <c r="E19" s="106">
        <v>45285</v>
      </c>
      <c r="F19" s="106" t="s">
        <v>296</v>
      </c>
      <c r="G19" s="108">
        <v>1540</v>
      </c>
      <c r="H19" s="108">
        <v>1801788</v>
      </c>
      <c r="I19" s="108">
        <v>277475352</v>
      </c>
      <c r="K19" s="68" t="str">
        <f t="shared" si="0"/>
        <v>Спир</v>
      </c>
    </row>
    <row r="20" spans="1:11" ht="30">
      <c r="A20" s="106">
        <v>5304508</v>
      </c>
      <c r="B20" s="106" t="s">
        <v>1233</v>
      </c>
      <c r="C20" s="107" t="s">
        <v>307</v>
      </c>
      <c r="D20" s="106" t="s">
        <v>308</v>
      </c>
      <c r="E20" s="106">
        <v>45285</v>
      </c>
      <c r="F20" s="106" t="s">
        <v>296</v>
      </c>
      <c r="G20" s="108">
        <v>3030</v>
      </c>
      <c r="H20" s="108">
        <v>1797788</v>
      </c>
      <c r="I20" s="108">
        <v>544729764</v>
      </c>
      <c r="K20" s="68" t="str">
        <f t="shared" si="0"/>
        <v>Спир</v>
      </c>
    </row>
    <row r="21" spans="1:11" ht="30">
      <c r="A21" s="106">
        <v>5305235</v>
      </c>
      <c r="B21" s="106" t="s">
        <v>1232</v>
      </c>
      <c r="C21" s="107" t="s">
        <v>307</v>
      </c>
      <c r="D21" s="106" t="s">
        <v>308</v>
      </c>
      <c r="E21" s="106">
        <v>45285</v>
      </c>
      <c r="F21" s="106" t="s">
        <v>296</v>
      </c>
      <c r="G21" s="108">
        <v>90</v>
      </c>
      <c r="H21" s="108">
        <v>1808777</v>
      </c>
      <c r="I21" s="108">
        <v>16278993</v>
      </c>
      <c r="K21" s="68" t="str">
        <f t="shared" si="0"/>
        <v>Спир</v>
      </c>
    </row>
    <row r="22" spans="1:11">
      <c r="A22" s="106">
        <v>5305236</v>
      </c>
      <c r="B22" s="106" t="s">
        <v>1232</v>
      </c>
      <c r="C22" s="107" t="s">
        <v>486</v>
      </c>
      <c r="D22" s="106" t="s">
        <v>487</v>
      </c>
      <c r="E22" s="106">
        <v>45285</v>
      </c>
      <c r="F22" s="106" t="s">
        <v>296</v>
      </c>
      <c r="G22" s="108">
        <v>1160</v>
      </c>
      <c r="H22" s="108">
        <v>1802000</v>
      </c>
      <c r="I22" s="108">
        <v>209032000</v>
      </c>
      <c r="K22" s="68" t="str">
        <f t="shared" si="0"/>
        <v>Спир</v>
      </c>
    </row>
    <row r="23" spans="1:11" ht="30">
      <c r="A23" s="106">
        <v>5305237</v>
      </c>
      <c r="B23" s="106" t="s">
        <v>1232</v>
      </c>
      <c r="C23" s="107" t="s">
        <v>512</v>
      </c>
      <c r="D23" s="106" t="s">
        <v>513</v>
      </c>
      <c r="E23" s="106">
        <v>45284</v>
      </c>
      <c r="F23" s="106" t="s">
        <v>293</v>
      </c>
      <c r="G23" s="108">
        <v>3200</v>
      </c>
      <c r="H23" s="108">
        <v>1810000</v>
      </c>
      <c r="I23" s="108">
        <v>579200000</v>
      </c>
      <c r="K23" s="68" t="str">
        <f t="shared" si="0"/>
        <v>Спир</v>
      </c>
    </row>
    <row r="24" spans="1:11">
      <c r="A24" s="106">
        <v>5305716</v>
      </c>
      <c r="B24" s="106" t="s">
        <v>1232</v>
      </c>
      <c r="C24" s="107" t="s">
        <v>1172</v>
      </c>
      <c r="D24" s="106" t="s">
        <v>1173</v>
      </c>
      <c r="E24" s="106">
        <v>18521</v>
      </c>
      <c r="F24" s="106" t="s">
        <v>134</v>
      </c>
      <c r="G24" s="108">
        <v>100</v>
      </c>
      <c r="H24" s="108">
        <v>5305999</v>
      </c>
      <c r="I24" s="108">
        <v>5305999</v>
      </c>
      <c r="K24" s="68" t="str">
        <f t="shared" si="0"/>
        <v>Бард</v>
      </c>
    </row>
    <row r="25" spans="1:11">
      <c r="A25" s="106">
        <v>5305717</v>
      </c>
      <c r="B25" s="106" t="s">
        <v>1232</v>
      </c>
      <c r="C25" s="107" t="s">
        <v>204</v>
      </c>
      <c r="D25" s="106" t="s">
        <v>205</v>
      </c>
      <c r="E25" s="106">
        <v>18521</v>
      </c>
      <c r="F25" s="106" t="s">
        <v>134</v>
      </c>
      <c r="G25" s="108">
        <v>100</v>
      </c>
      <c r="H25" s="108">
        <v>5300000</v>
      </c>
      <c r="I25" s="108">
        <v>5300000</v>
      </c>
      <c r="K25" s="68" t="str">
        <f t="shared" si="0"/>
        <v>Бард</v>
      </c>
    </row>
    <row r="26" spans="1:11">
      <c r="A26" s="106">
        <v>5305718</v>
      </c>
      <c r="B26" s="106" t="s">
        <v>1232</v>
      </c>
      <c r="C26" s="107" t="s">
        <v>132</v>
      </c>
      <c r="D26" s="106" t="s">
        <v>133</v>
      </c>
      <c r="E26" s="106">
        <v>18521</v>
      </c>
      <c r="F26" s="106" t="s">
        <v>134</v>
      </c>
      <c r="G26" s="108">
        <v>100</v>
      </c>
      <c r="H26" s="108">
        <v>5278565</v>
      </c>
      <c r="I26" s="108">
        <v>5278565</v>
      </c>
      <c r="K26" s="68" t="str">
        <f t="shared" si="0"/>
        <v>Бард</v>
      </c>
    </row>
    <row r="27" spans="1:11">
      <c r="A27" s="106">
        <v>5306179</v>
      </c>
      <c r="B27" s="106" t="s">
        <v>1232</v>
      </c>
      <c r="C27" s="107" t="s">
        <v>482</v>
      </c>
      <c r="D27" s="106" t="s">
        <v>483</v>
      </c>
      <c r="E27" s="106">
        <v>45285</v>
      </c>
      <c r="F27" s="106" t="s">
        <v>296</v>
      </c>
      <c r="G27" s="108">
        <v>3120</v>
      </c>
      <c r="H27" s="108">
        <v>1816788</v>
      </c>
      <c r="I27" s="108">
        <v>566837856</v>
      </c>
      <c r="K27" s="68" t="str">
        <f t="shared" si="0"/>
        <v>Спир</v>
      </c>
    </row>
    <row r="28" spans="1:11">
      <c r="A28" s="106">
        <v>5306922</v>
      </c>
      <c r="B28" s="106" t="s">
        <v>1231</v>
      </c>
      <c r="C28" s="107" t="s">
        <v>423</v>
      </c>
      <c r="D28" s="106" t="s">
        <v>341</v>
      </c>
      <c r="E28" s="106">
        <v>45433</v>
      </c>
      <c r="F28" s="106" t="s">
        <v>297</v>
      </c>
      <c r="G28" s="108">
        <v>100</v>
      </c>
      <c r="H28" s="108">
        <v>1710800</v>
      </c>
      <c r="I28" s="108">
        <v>17108000</v>
      </c>
      <c r="K28" s="68" t="str">
        <f t="shared" si="0"/>
        <v>Спир</v>
      </c>
    </row>
    <row r="29" spans="1:11">
      <c r="A29" s="106">
        <v>5306936</v>
      </c>
      <c r="B29" s="106" t="s">
        <v>1231</v>
      </c>
      <c r="C29" s="107" t="s">
        <v>346</v>
      </c>
      <c r="D29" s="106" t="s">
        <v>347</v>
      </c>
      <c r="E29" s="106">
        <v>45285</v>
      </c>
      <c r="F29" s="106" t="s">
        <v>296</v>
      </c>
      <c r="G29" s="108">
        <v>3550</v>
      </c>
      <c r="H29" s="108">
        <v>1828858</v>
      </c>
      <c r="I29" s="108">
        <v>649244590</v>
      </c>
      <c r="K29" s="68" t="str">
        <f t="shared" si="0"/>
        <v>Спир</v>
      </c>
    </row>
    <row r="30" spans="1:11">
      <c r="A30" s="106">
        <v>5306937</v>
      </c>
      <c r="B30" s="106" t="s">
        <v>1231</v>
      </c>
      <c r="C30" s="107" t="s">
        <v>342</v>
      </c>
      <c r="D30" s="106" t="s">
        <v>343</v>
      </c>
      <c r="E30" s="106">
        <v>45285</v>
      </c>
      <c r="F30" s="106" t="s">
        <v>296</v>
      </c>
      <c r="G30" s="108">
        <v>100</v>
      </c>
      <c r="H30" s="108">
        <v>1821000</v>
      </c>
      <c r="I30" s="108">
        <v>18210000</v>
      </c>
      <c r="K30" s="68" t="str">
        <f t="shared" si="0"/>
        <v>Спир</v>
      </c>
    </row>
    <row r="31" spans="1:11">
      <c r="A31" s="106">
        <v>5306938</v>
      </c>
      <c r="B31" s="106" t="s">
        <v>1231</v>
      </c>
      <c r="C31" s="107" t="s">
        <v>488</v>
      </c>
      <c r="D31" s="106" t="s">
        <v>489</v>
      </c>
      <c r="E31" s="106">
        <v>45285</v>
      </c>
      <c r="F31" s="106" t="s">
        <v>296</v>
      </c>
      <c r="G31" s="108">
        <v>400</v>
      </c>
      <c r="H31" s="108">
        <v>1803788</v>
      </c>
      <c r="I31" s="108">
        <v>72151520</v>
      </c>
      <c r="K31" s="68" t="str">
        <f t="shared" si="0"/>
        <v>Спир</v>
      </c>
    </row>
    <row r="32" spans="1:11">
      <c r="A32" s="106">
        <v>5306939</v>
      </c>
      <c r="B32" s="106" t="s">
        <v>1231</v>
      </c>
      <c r="C32" s="107" t="s">
        <v>444</v>
      </c>
      <c r="D32" s="106" t="s">
        <v>445</v>
      </c>
      <c r="E32" s="106">
        <v>45285</v>
      </c>
      <c r="F32" s="106" t="s">
        <v>296</v>
      </c>
      <c r="G32" s="108">
        <v>450</v>
      </c>
      <c r="H32" s="108">
        <v>1802999</v>
      </c>
      <c r="I32" s="108">
        <v>81134955</v>
      </c>
      <c r="K32" s="68" t="str">
        <f t="shared" si="0"/>
        <v>Спир</v>
      </c>
    </row>
    <row r="33" spans="1:11">
      <c r="A33" s="106">
        <v>5306940</v>
      </c>
      <c r="B33" s="106" t="s">
        <v>1231</v>
      </c>
      <c r="C33" s="107" t="s">
        <v>498</v>
      </c>
      <c r="D33" s="106" t="s">
        <v>499</v>
      </c>
      <c r="E33" s="106">
        <v>45285</v>
      </c>
      <c r="F33" s="106" t="s">
        <v>296</v>
      </c>
      <c r="G33" s="108">
        <v>1500</v>
      </c>
      <c r="H33" s="108">
        <v>1798788</v>
      </c>
      <c r="I33" s="108">
        <v>269818200</v>
      </c>
      <c r="K33" s="68" t="str">
        <f t="shared" si="0"/>
        <v>Спир</v>
      </c>
    </row>
    <row r="34" spans="1:11">
      <c r="A34" s="106">
        <v>5307389</v>
      </c>
      <c r="B34" s="106" t="s">
        <v>1231</v>
      </c>
      <c r="C34" s="107" t="s">
        <v>132</v>
      </c>
      <c r="D34" s="106" t="s">
        <v>133</v>
      </c>
      <c r="E34" s="106">
        <v>18521</v>
      </c>
      <c r="F34" s="106" t="s">
        <v>134</v>
      </c>
      <c r="G34" s="108">
        <v>100</v>
      </c>
      <c r="H34" s="108">
        <v>5278515</v>
      </c>
      <c r="I34" s="108">
        <v>5278515</v>
      </c>
      <c r="K34" s="68" t="str">
        <f t="shared" si="0"/>
        <v>Бард</v>
      </c>
    </row>
    <row r="35" spans="1:11">
      <c r="A35" s="106">
        <v>5308442</v>
      </c>
      <c r="B35" s="106" t="s">
        <v>804</v>
      </c>
      <c r="C35" s="107" t="s">
        <v>317</v>
      </c>
      <c r="D35" s="106" t="s">
        <v>318</v>
      </c>
      <c r="E35" s="106">
        <v>45285</v>
      </c>
      <c r="F35" s="106" t="s">
        <v>296</v>
      </c>
      <c r="G35" s="108">
        <v>500</v>
      </c>
      <c r="H35" s="108">
        <v>1805000</v>
      </c>
      <c r="I35" s="108">
        <v>90250000</v>
      </c>
      <c r="K35" s="68" t="str">
        <f t="shared" si="0"/>
        <v>Спир</v>
      </c>
    </row>
    <row r="36" spans="1:11">
      <c r="A36" s="106">
        <v>5308443</v>
      </c>
      <c r="B36" s="106" t="s">
        <v>804</v>
      </c>
      <c r="C36" s="107" t="s">
        <v>498</v>
      </c>
      <c r="D36" s="106" t="s">
        <v>499</v>
      </c>
      <c r="E36" s="106">
        <v>45285</v>
      </c>
      <c r="F36" s="106" t="s">
        <v>296</v>
      </c>
      <c r="G36" s="108">
        <v>100</v>
      </c>
      <c r="H36" s="108">
        <v>1804788</v>
      </c>
      <c r="I36" s="108">
        <v>18047880</v>
      </c>
      <c r="K36" s="68" t="str">
        <f t="shared" si="0"/>
        <v>Спир</v>
      </c>
    </row>
    <row r="37" spans="1:11">
      <c r="A37" s="106">
        <v>5308444</v>
      </c>
      <c r="B37" s="106" t="s">
        <v>804</v>
      </c>
      <c r="C37" s="107" t="s">
        <v>415</v>
      </c>
      <c r="D37" s="106" t="s">
        <v>416</v>
      </c>
      <c r="E37" s="106">
        <v>45285</v>
      </c>
      <c r="F37" s="106" t="s">
        <v>296</v>
      </c>
      <c r="G37" s="108">
        <v>3300</v>
      </c>
      <c r="H37" s="108">
        <v>1804777</v>
      </c>
      <c r="I37" s="108">
        <v>595576410</v>
      </c>
      <c r="K37" s="68" t="str">
        <f t="shared" si="0"/>
        <v>Спир</v>
      </c>
    </row>
    <row r="38" spans="1:11">
      <c r="A38" s="106">
        <v>5308445</v>
      </c>
      <c r="B38" s="106" t="s">
        <v>804</v>
      </c>
      <c r="C38" s="107" t="s">
        <v>460</v>
      </c>
      <c r="D38" s="106" t="s">
        <v>461</v>
      </c>
      <c r="E38" s="106">
        <v>45285</v>
      </c>
      <c r="F38" s="106" t="s">
        <v>296</v>
      </c>
      <c r="G38" s="108">
        <v>2100</v>
      </c>
      <c r="H38" s="108">
        <v>1798788</v>
      </c>
      <c r="I38" s="108">
        <v>377745480</v>
      </c>
      <c r="K38" s="68" t="str">
        <f t="shared" si="0"/>
        <v>Спир</v>
      </c>
    </row>
    <row r="39" spans="1:11">
      <c r="A39" s="106">
        <v>5308927</v>
      </c>
      <c r="B39" s="106" t="s">
        <v>804</v>
      </c>
      <c r="C39" s="107" t="s">
        <v>524</v>
      </c>
      <c r="D39" s="106" t="s">
        <v>525</v>
      </c>
      <c r="E39" s="106">
        <v>18521</v>
      </c>
      <c r="F39" s="106" t="s">
        <v>134</v>
      </c>
      <c r="G39" s="108">
        <v>100</v>
      </c>
      <c r="H39" s="108">
        <v>5300000</v>
      </c>
      <c r="I39" s="108">
        <v>5300000</v>
      </c>
      <c r="K39" s="68" t="str">
        <f t="shared" si="0"/>
        <v>Бард</v>
      </c>
    </row>
    <row r="40" spans="1:11" ht="30">
      <c r="A40" s="106">
        <v>5308928</v>
      </c>
      <c r="B40" s="106" t="s">
        <v>804</v>
      </c>
      <c r="C40" s="107" t="s">
        <v>580</v>
      </c>
      <c r="D40" s="106" t="s">
        <v>203</v>
      </c>
      <c r="E40" s="106">
        <v>18521</v>
      </c>
      <c r="F40" s="106" t="s">
        <v>134</v>
      </c>
      <c r="G40" s="108">
        <v>100</v>
      </c>
      <c r="H40" s="108">
        <v>5278559</v>
      </c>
      <c r="I40" s="108">
        <v>5278559</v>
      </c>
      <c r="K40" s="68" t="str">
        <f t="shared" si="0"/>
        <v>Бард</v>
      </c>
    </row>
    <row r="41" spans="1:11">
      <c r="A41" s="106">
        <v>5308929</v>
      </c>
      <c r="B41" s="106" t="s">
        <v>804</v>
      </c>
      <c r="C41" s="107" t="s">
        <v>135</v>
      </c>
      <c r="D41" s="106" t="s">
        <v>136</v>
      </c>
      <c r="E41" s="106">
        <v>18521</v>
      </c>
      <c r="F41" s="106" t="s">
        <v>134</v>
      </c>
      <c r="G41" s="108">
        <v>800</v>
      </c>
      <c r="H41" s="108">
        <v>5278500</v>
      </c>
      <c r="I41" s="108">
        <v>42228000</v>
      </c>
      <c r="K41" s="68" t="str">
        <f t="shared" si="0"/>
        <v>Бард</v>
      </c>
    </row>
    <row r="42" spans="1:11">
      <c r="A42" s="106">
        <v>5309378</v>
      </c>
      <c r="B42" s="106" t="s">
        <v>804</v>
      </c>
      <c r="C42" s="107" t="s">
        <v>421</v>
      </c>
      <c r="D42" s="106" t="s">
        <v>422</v>
      </c>
      <c r="E42" s="106">
        <v>45433</v>
      </c>
      <c r="F42" s="106" t="s">
        <v>297</v>
      </c>
      <c r="G42" s="108">
        <v>1400</v>
      </c>
      <c r="H42" s="108">
        <v>1730000</v>
      </c>
      <c r="I42" s="108">
        <v>242200000</v>
      </c>
      <c r="K42" s="68" t="str">
        <f t="shared" si="0"/>
        <v>Спир</v>
      </c>
    </row>
    <row r="43" spans="1:11">
      <c r="A43" s="106">
        <v>5309518</v>
      </c>
      <c r="B43" s="106" t="s">
        <v>804</v>
      </c>
      <c r="C43" s="107" t="s">
        <v>135</v>
      </c>
      <c r="D43" s="106" t="s">
        <v>136</v>
      </c>
      <c r="E43" s="106">
        <v>18521</v>
      </c>
      <c r="F43" s="106" t="s">
        <v>134</v>
      </c>
      <c r="G43" s="108">
        <v>300</v>
      </c>
      <c r="H43" s="108">
        <v>5278500</v>
      </c>
      <c r="I43" s="108">
        <v>15835500</v>
      </c>
      <c r="K43" s="68" t="str">
        <f t="shared" si="0"/>
        <v>Бард</v>
      </c>
    </row>
    <row r="44" spans="1:11">
      <c r="A44" s="106">
        <v>5310136</v>
      </c>
      <c r="B44" s="106" t="s">
        <v>1228</v>
      </c>
      <c r="C44" s="107" t="s">
        <v>446</v>
      </c>
      <c r="D44" s="106" t="s">
        <v>447</v>
      </c>
      <c r="E44" s="106">
        <v>45433</v>
      </c>
      <c r="F44" s="106" t="s">
        <v>297</v>
      </c>
      <c r="G44" s="108">
        <v>100</v>
      </c>
      <c r="H44" s="108">
        <v>1702000</v>
      </c>
      <c r="I44" s="108">
        <v>17020000</v>
      </c>
      <c r="K44" s="68" t="str">
        <f t="shared" si="0"/>
        <v>Спир</v>
      </c>
    </row>
    <row r="45" spans="1:11" ht="30">
      <c r="A45" s="106">
        <v>5310137</v>
      </c>
      <c r="B45" s="106" t="s">
        <v>1228</v>
      </c>
      <c r="C45" s="107" t="s">
        <v>1229</v>
      </c>
      <c r="D45" s="106" t="s">
        <v>1230</v>
      </c>
      <c r="E45" s="106">
        <v>45433</v>
      </c>
      <c r="F45" s="106" t="s">
        <v>297</v>
      </c>
      <c r="G45" s="108">
        <v>1500</v>
      </c>
      <c r="H45" s="108">
        <v>1701000</v>
      </c>
      <c r="I45" s="108">
        <v>255150000</v>
      </c>
      <c r="K45" s="68" t="str">
        <f t="shared" si="0"/>
        <v>Спир</v>
      </c>
    </row>
    <row r="46" spans="1:11" ht="30">
      <c r="A46" s="106">
        <v>5310150</v>
      </c>
      <c r="B46" s="106" t="s">
        <v>1228</v>
      </c>
      <c r="C46" s="107" t="s">
        <v>432</v>
      </c>
      <c r="D46" s="106" t="s">
        <v>433</v>
      </c>
      <c r="E46" s="106">
        <v>45285</v>
      </c>
      <c r="F46" s="106" t="s">
        <v>296</v>
      </c>
      <c r="G46" s="108">
        <v>3000</v>
      </c>
      <c r="H46" s="108">
        <v>1808000</v>
      </c>
      <c r="I46" s="108">
        <v>542400000</v>
      </c>
      <c r="K46" s="68" t="str">
        <f t="shared" si="0"/>
        <v>Спир</v>
      </c>
    </row>
    <row r="47" spans="1:11">
      <c r="A47" s="106">
        <v>5310151</v>
      </c>
      <c r="B47" s="106" t="s">
        <v>1228</v>
      </c>
      <c r="C47" s="107" t="s">
        <v>428</v>
      </c>
      <c r="D47" s="106" t="s">
        <v>429</v>
      </c>
      <c r="E47" s="106">
        <v>45285</v>
      </c>
      <c r="F47" s="106" t="s">
        <v>296</v>
      </c>
      <c r="G47" s="108">
        <v>250</v>
      </c>
      <c r="H47" s="108">
        <v>1800000</v>
      </c>
      <c r="I47" s="108">
        <v>45000000</v>
      </c>
      <c r="K47" s="68" t="str">
        <f t="shared" si="0"/>
        <v>Спир</v>
      </c>
    </row>
    <row r="48" spans="1:11">
      <c r="A48" s="106">
        <v>5310152</v>
      </c>
      <c r="B48" s="106" t="s">
        <v>1228</v>
      </c>
      <c r="C48" s="107" t="s">
        <v>309</v>
      </c>
      <c r="D48" s="106" t="s">
        <v>310</v>
      </c>
      <c r="E48" s="106">
        <v>45285</v>
      </c>
      <c r="F48" s="106" t="s">
        <v>296</v>
      </c>
      <c r="G48" s="108">
        <v>1200</v>
      </c>
      <c r="H48" s="108">
        <v>1800000</v>
      </c>
      <c r="I48" s="108">
        <v>216000000</v>
      </c>
      <c r="K48" s="68" t="str">
        <f t="shared" si="0"/>
        <v>Спир</v>
      </c>
    </row>
    <row r="49" spans="1:11" ht="30">
      <c r="A49" s="106">
        <v>5310153</v>
      </c>
      <c r="B49" s="106" t="s">
        <v>1228</v>
      </c>
      <c r="C49" s="107" t="s">
        <v>323</v>
      </c>
      <c r="D49" s="106" t="s">
        <v>324</v>
      </c>
      <c r="E49" s="106">
        <v>45285</v>
      </c>
      <c r="F49" s="106" t="s">
        <v>296</v>
      </c>
      <c r="G49" s="108">
        <v>500</v>
      </c>
      <c r="H49" s="108">
        <v>1800000</v>
      </c>
      <c r="I49" s="108">
        <v>90000000</v>
      </c>
      <c r="K49" s="68" t="str">
        <f t="shared" si="0"/>
        <v>Спир</v>
      </c>
    </row>
    <row r="50" spans="1:11">
      <c r="A50" s="106">
        <v>5310154</v>
      </c>
      <c r="B50" s="106" t="s">
        <v>1228</v>
      </c>
      <c r="C50" s="107" t="s">
        <v>348</v>
      </c>
      <c r="D50" s="106" t="s">
        <v>349</v>
      </c>
      <c r="E50" s="106">
        <v>45285</v>
      </c>
      <c r="F50" s="106" t="s">
        <v>296</v>
      </c>
      <c r="G50" s="108">
        <v>1050</v>
      </c>
      <c r="H50" s="108">
        <v>1798999</v>
      </c>
      <c r="I50" s="108">
        <v>188894895</v>
      </c>
      <c r="K50" s="68" t="str">
        <f t="shared" si="0"/>
        <v>Спир</v>
      </c>
    </row>
    <row r="51" spans="1:11">
      <c r="A51" s="106">
        <v>5310643</v>
      </c>
      <c r="B51" s="106" t="s">
        <v>1228</v>
      </c>
      <c r="C51" s="107" t="s">
        <v>135</v>
      </c>
      <c r="D51" s="106" t="s">
        <v>136</v>
      </c>
      <c r="E51" s="106">
        <v>18521</v>
      </c>
      <c r="F51" s="106" t="s">
        <v>134</v>
      </c>
      <c r="G51" s="108">
        <v>500</v>
      </c>
      <c r="H51" s="108">
        <v>5278500</v>
      </c>
      <c r="I51" s="108">
        <v>26392500</v>
      </c>
      <c r="K51" s="68" t="str">
        <f t="shared" si="0"/>
        <v>Бард</v>
      </c>
    </row>
    <row r="52" spans="1:11">
      <c r="A52" s="106">
        <v>5311880</v>
      </c>
      <c r="B52" s="106" t="s">
        <v>833</v>
      </c>
      <c r="C52" s="107" t="s">
        <v>1226</v>
      </c>
      <c r="D52" s="106" t="s">
        <v>1227</v>
      </c>
      <c r="E52" s="106">
        <v>45433</v>
      </c>
      <c r="F52" s="106" t="s">
        <v>297</v>
      </c>
      <c r="G52" s="108">
        <v>50</v>
      </c>
      <c r="H52" s="108">
        <v>1705000</v>
      </c>
      <c r="I52" s="108">
        <v>8525000</v>
      </c>
      <c r="K52" s="68" t="str">
        <f t="shared" si="0"/>
        <v>Спир</v>
      </c>
    </row>
    <row r="53" spans="1:11" ht="30">
      <c r="A53" s="106">
        <v>5311889</v>
      </c>
      <c r="B53" s="106" t="s">
        <v>833</v>
      </c>
      <c r="C53" s="107" t="s">
        <v>516</v>
      </c>
      <c r="D53" s="106" t="s">
        <v>517</v>
      </c>
      <c r="E53" s="106">
        <v>45285</v>
      </c>
      <c r="F53" s="106" t="s">
        <v>296</v>
      </c>
      <c r="G53" s="108">
        <v>100</v>
      </c>
      <c r="H53" s="108">
        <v>1806000</v>
      </c>
      <c r="I53" s="108">
        <v>18060000</v>
      </c>
      <c r="K53" s="68" t="str">
        <f t="shared" si="0"/>
        <v>Спир</v>
      </c>
    </row>
    <row r="54" spans="1:11">
      <c r="A54" s="106">
        <v>5311890</v>
      </c>
      <c r="B54" s="106" t="s">
        <v>833</v>
      </c>
      <c r="C54" s="107" t="s">
        <v>500</v>
      </c>
      <c r="D54" s="106" t="s">
        <v>501</v>
      </c>
      <c r="E54" s="106">
        <v>45285</v>
      </c>
      <c r="F54" s="106" t="s">
        <v>296</v>
      </c>
      <c r="G54" s="108">
        <v>20</v>
      </c>
      <c r="H54" s="108">
        <v>1805999</v>
      </c>
      <c r="I54" s="108">
        <v>3611998</v>
      </c>
      <c r="K54" s="68" t="str">
        <f t="shared" si="0"/>
        <v>Спир</v>
      </c>
    </row>
    <row r="55" spans="1:11">
      <c r="A55" s="106">
        <v>5311891</v>
      </c>
      <c r="B55" s="106" t="s">
        <v>833</v>
      </c>
      <c r="C55" s="107" t="s">
        <v>602</v>
      </c>
      <c r="D55" s="106" t="s">
        <v>603</v>
      </c>
      <c r="E55" s="106">
        <v>45285</v>
      </c>
      <c r="F55" s="106" t="s">
        <v>296</v>
      </c>
      <c r="G55" s="108">
        <v>50</v>
      </c>
      <c r="H55" s="108">
        <v>1805999</v>
      </c>
      <c r="I55" s="108">
        <v>9029995</v>
      </c>
      <c r="K55" s="68" t="str">
        <f t="shared" si="0"/>
        <v>Спир</v>
      </c>
    </row>
    <row r="56" spans="1:11">
      <c r="A56" s="106">
        <v>5311892</v>
      </c>
      <c r="B56" s="106" t="s">
        <v>833</v>
      </c>
      <c r="C56" s="107" t="s">
        <v>348</v>
      </c>
      <c r="D56" s="106" t="s">
        <v>349</v>
      </c>
      <c r="E56" s="106">
        <v>45285</v>
      </c>
      <c r="F56" s="106" t="s">
        <v>296</v>
      </c>
      <c r="G56" s="108">
        <v>490</v>
      </c>
      <c r="H56" s="108">
        <v>1802999</v>
      </c>
      <c r="I56" s="108">
        <v>88346951</v>
      </c>
      <c r="K56" s="68" t="str">
        <f t="shared" si="0"/>
        <v>Спир</v>
      </c>
    </row>
    <row r="57" spans="1:11" ht="30">
      <c r="A57" s="106">
        <v>5311893</v>
      </c>
      <c r="B57" s="106" t="s">
        <v>833</v>
      </c>
      <c r="C57" s="107" t="s">
        <v>492</v>
      </c>
      <c r="D57" s="106" t="s">
        <v>493</v>
      </c>
      <c r="E57" s="106">
        <v>45285</v>
      </c>
      <c r="F57" s="106" t="s">
        <v>296</v>
      </c>
      <c r="G57" s="108">
        <v>500</v>
      </c>
      <c r="H57" s="108">
        <v>1802231</v>
      </c>
      <c r="I57" s="108">
        <v>90111550</v>
      </c>
      <c r="K57" s="68" t="str">
        <f t="shared" si="0"/>
        <v>Спир</v>
      </c>
    </row>
    <row r="58" spans="1:11">
      <c r="A58" s="106">
        <v>5311894</v>
      </c>
      <c r="B58" s="106" t="s">
        <v>833</v>
      </c>
      <c r="C58" s="107" t="s">
        <v>294</v>
      </c>
      <c r="D58" s="106" t="s">
        <v>295</v>
      </c>
      <c r="E58" s="106">
        <v>45285</v>
      </c>
      <c r="F58" s="106" t="s">
        <v>296</v>
      </c>
      <c r="G58" s="108">
        <v>250</v>
      </c>
      <c r="H58" s="108">
        <v>1801999</v>
      </c>
      <c r="I58" s="108">
        <v>45049975</v>
      </c>
      <c r="K58" s="68" t="str">
        <f t="shared" si="0"/>
        <v>Спир</v>
      </c>
    </row>
    <row r="59" spans="1:11">
      <c r="A59" s="106">
        <v>5311895</v>
      </c>
      <c r="B59" s="106" t="s">
        <v>833</v>
      </c>
      <c r="C59" s="107" t="s">
        <v>333</v>
      </c>
      <c r="D59" s="106" t="s">
        <v>334</v>
      </c>
      <c r="E59" s="106">
        <v>45285</v>
      </c>
      <c r="F59" s="106" t="s">
        <v>296</v>
      </c>
      <c r="G59" s="108">
        <v>1000</v>
      </c>
      <c r="H59" s="108">
        <v>1801231</v>
      </c>
      <c r="I59" s="108">
        <v>180123100</v>
      </c>
      <c r="K59" s="68" t="str">
        <f t="shared" si="0"/>
        <v>Спир</v>
      </c>
    </row>
    <row r="60" spans="1:11">
      <c r="A60" s="106">
        <v>5311896</v>
      </c>
      <c r="B60" s="106" t="s">
        <v>833</v>
      </c>
      <c r="C60" s="107" t="s">
        <v>460</v>
      </c>
      <c r="D60" s="106" t="s">
        <v>461</v>
      </c>
      <c r="E60" s="106">
        <v>45285</v>
      </c>
      <c r="F60" s="106" t="s">
        <v>296</v>
      </c>
      <c r="G60" s="108">
        <v>1120</v>
      </c>
      <c r="H60" s="108">
        <v>1797999</v>
      </c>
      <c r="I60" s="108">
        <v>201375888</v>
      </c>
      <c r="K60" s="68" t="str">
        <f t="shared" si="0"/>
        <v>Спир</v>
      </c>
    </row>
    <row r="61" spans="1:11">
      <c r="A61" s="106">
        <v>5312336</v>
      </c>
      <c r="B61" s="106" t="s">
        <v>833</v>
      </c>
      <c r="C61" s="107" t="s">
        <v>135</v>
      </c>
      <c r="D61" s="106" t="s">
        <v>136</v>
      </c>
      <c r="E61" s="106">
        <v>18521</v>
      </c>
      <c r="F61" s="106" t="s">
        <v>134</v>
      </c>
      <c r="G61" s="108">
        <v>500</v>
      </c>
      <c r="H61" s="108">
        <v>5278500</v>
      </c>
      <c r="I61" s="108">
        <v>26392500</v>
      </c>
      <c r="K61" s="68" t="str">
        <f t="shared" si="0"/>
        <v>Бард</v>
      </c>
    </row>
    <row r="62" spans="1:11" ht="30">
      <c r="A62" s="106">
        <v>5312832</v>
      </c>
      <c r="B62" s="106" t="s">
        <v>833</v>
      </c>
      <c r="C62" s="107" t="s">
        <v>366</v>
      </c>
      <c r="D62" s="106" t="s">
        <v>367</v>
      </c>
      <c r="E62" s="106">
        <v>45285</v>
      </c>
      <c r="F62" s="106" t="s">
        <v>296</v>
      </c>
      <c r="G62" s="108">
        <v>60</v>
      </c>
      <c r="H62" s="108">
        <v>1805999</v>
      </c>
      <c r="I62" s="108">
        <v>10835994</v>
      </c>
      <c r="K62" s="68" t="str">
        <f t="shared" si="0"/>
        <v>Спир</v>
      </c>
    </row>
    <row r="63" spans="1:11">
      <c r="A63" s="106">
        <v>5312833</v>
      </c>
      <c r="B63" s="106" t="s">
        <v>833</v>
      </c>
      <c r="C63" s="107" t="s">
        <v>430</v>
      </c>
      <c r="D63" s="106" t="s">
        <v>431</v>
      </c>
      <c r="E63" s="106">
        <v>45285</v>
      </c>
      <c r="F63" s="106" t="s">
        <v>296</v>
      </c>
      <c r="G63" s="108">
        <v>200</v>
      </c>
      <c r="H63" s="108">
        <v>1801210</v>
      </c>
      <c r="I63" s="108">
        <v>36024200</v>
      </c>
      <c r="K63" s="68" t="str">
        <f t="shared" si="0"/>
        <v>Спир</v>
      </c>
    </row>
    <row r="64" spans="1:11">
      <c r="A64" s="106">
        <v>5312834</v>
      </c>
      <c r="B64" s="106" t="s">
        <v>833</v>
      </c>
      <c r="C64" s="107" t="s">
        <v>294</v>
      </c>
      <c r="D64" s="106" t="s">
        <v>295</v>
      </c>
      <c r="E64" s="106">
        <v>45285</v>
      </c>
      <c r="F64" s="106" t="s">
        <v>296</v>
      </c>
      <c r="G64" s="108">
        <v>250</v>
      </c>
      <c r="H64" s="108">
        <v>1797788</v>
      </c>
      <c r="I64" s="108">
        <v>44944700</v>
      </c>
      <c r="K64" s="68" t="str">
        <f t="shared" si="0"/>
        <v>Спир</v>
      </c>
    </row>
    <row r="65" spans="1:11" ht="30">
      <c r="A65" s="106">
        <v>5312835</v>
      </c>
      <c r="B65" s="106" t="s">
        <v>833</v>
      </c>
      <c r="C65" s="107" t="s">
        <v>502</v>
      </c>
      <c r="D65" s="106" t="s">
        <v>503</v>
      </c>
      <c r="E65" s="106">
        <v>45285</v>
      </c>
      <c r="F65" s="106" t="s">
        <v>296</v>
      </c>
      <c r="G65" s="108">
        <v>70</v>
      </c>
      <c r="H65" s="108">
        <v>1797551</v>
      </c>
      <c r="I65" s="108">
        <v>12582857</v>
      </c>
      <c r="K65" s="68" t="str">
        <f t="shared" si="0"/>
        <v>Спир</v>
      </c>
    </row>
    <row r="66" spans="1:11" ht="30">
      <c r="A66" s="106">
        <v>5312836</v>
      </c>
      <c r="B66" s="106" t="s">
        <v>833</v>
      </c>
      <c r="C66" s="107" t="s">
        <v>502</v>
      </c>
      <c r="D66" s="106" t="s">
        <v>503</v>
      </c>
      <c r="E66" s="106">
        <v>45285</v>
      </c>
      <c r="F66" s="106" t="s">
        <v>296</v>
      </c>
      <c r="G66" s="108">
        <v>70</v>
      </c>
      <c r="H66" s="108">
        <v>1797551</v>
      </c>
      <c r="I66" s="108">
        <v>12582857</v>
      </c>
      <c r="K66" s="68" t="str">
        <f t="shared" si="0"/>
        <v>Спир</v>
      </c>
    </row>
    <row r="67" spans="1:11">
      <c r="A67" s="106">
        <v>5313476</v>
      </c>
      <c r="B67" s="106" t="s">
        <v>1225</v>
      </c>
      <c r="C67" s="107" t="s">
        <v>424</v>
      </c>
      <c r="D67" s="106" t="s">
        <v>425</v>
      </c>
      <c r="E67" s="106">
        <v>45285</v>
      </c>
      <c r="F67" s="106" t="s">
        <v>296</v>
      </c>
      <c r="G67" s="108">
        <v>4380</v>
      </c>
      <c r="H67" s="108">
        <v>1803929</v>
      </c>
      <c r="I67" s="108">
        <v>790120902</v>
      </c>
      <c r="K67" s="68" t="str">
        <f t="shared" si="0"/>
        <v>Спир</v>
      </c>
    </row>
    <row r="68" spans="1:11">
      <c r="A68" s="106">
        <v>5313477</v>
      </c>
      <c r="B68" s="106" t="s">
        <v>1225</v>
      </c>
      <c r="C68" s="107" t="s">
        <v>294</v>
      </c>
      <c r="D68" s="106" t="s">
        <v>295</v>
      </c>
      <c r="E68" s="106">
        <v>45285</v>
      </c>
      <c r="F68" s="106" t="s">
        <v>296</v>
      </c>
      <c r="G68" s="108">
        <v>250</v>
      </c>
      <c r="H68" s="108">
        <v>1797788</v>
      </c>
      <c r="I68" s="108">
        <v>44944700</v>
      </c>
      <c r="K68" s="68" t="str">
        <f t="shared" si="0"/>
        <v>Спир</v>
      </c>
    </row>
    <row r="69" spans="1:11">
      <c r="A69" s="106">
        <v>5313478</v>
      </c>
      <c r="B69" s="106" t="s">
        <v>1225</v>
      </c>
      <c r="C69" s="107" t="s">
        <v>348</v>
      </c>
      <c r="D69" s="106" t="s">
        <v>349</v>
      </c>
      <c r="E69" s="106">
        <v>45285</v>
      </c>
      <c r="F69" s="106" t="s">
        <v>296</v>
      </c>
      <c r="G69" s="108">
        <v>1370</v>
      </c>
      <c r="H69" s="108">
        <v>1797788</v>
      </c>
      <c r="I69" s="108">
        <v>246296956</v>
      </c>
      <c r="K69" s="68" t="str">
        <f t="shared" ref="K69:K132" si="1">LEFT(F69,4)</f>
        <v>Спир</v>
      </c>
    </row>
    <row r="70" spans="1:11">
      <c r="A70" s="106">
        <v>5313900</v>
      </c>
      <c r="B70" s="106" t="s">
        <v>1225</v>
      </c>
      <c r="C70" s="107" t="s">
        <v>135</v>
      </c>
      <c r="D70" s="106" t="s">
        <v>136</v>
      </c>
      <c r="E70" s="106">
        <v>18521</v>
      </c>
      <c r="F70" s="106" t="s">
        <v>134</v>
      </c>
      <c r="G70" s="108">
        <v>500</v>
      </c>
      <c r="H70" s="108">
        <v>5278500</v>
      </c>
      <c r="I70" s="108">
        <v>26392500</v>
      </c>
      <c r="K70" s="68" t="str">
        <f t="shared" si="1"/>
        <v>Бард</v>
      </c>
    </row>
    <row r="71" spans="1:11" ht="30">
      <c r="A71" s="106">
        <v>5314362</v>
      </c>
      <c r="B71" s="106" t="s">
        <v>1225</v>
      </c>
      <c r="C71" s="107" t="s">
        <v>478</v>
      </c>
      <c r="D71" s="106" t="s">
        <v>479</v>
      </c>
      <c r="E71" s="106">
        <v>45433</v>
      </c>
      <c r="F71" s="106" t="s">
        <v>297</v>
      </c>
      <c r="G71" s="108">
        <v>200</v>
      </c>
      <c r="H71" s="108">
        <v>1704000</v>
      </c>
      <c r="I71" s="108">
        <v>34080000</v>
      </c>
      <c r="K71" s="68" t="str">
        <f t="shared" si="1"/>
        <v>Спир</v>
      </c>
    </row>
    <row r="72" spans="1:11" ht="30">
      <c r="A72" s="106">
        <v>5315171</v>
      </c>
      <c r="B72" s="106" t="s">
        <v>839</v>
      </c>
      <c r="C72" s="107" t="s">
        <v>474</v>
      </c>
      <c r="D72" s="106" t="s">
        <v>475</v>
      </c>
      <c r="E72" s="106">
        <v>45433</v>
      </c>
      <c r="F72" s="106" t="s">
        <v>297</v>
      </c>
      <c r="G72" s="108">
        <v>100</v>
      </c>
      <c r="H72" s="108">
        <v>1702001</v>
      </c>
      <c r="I72" s="108">
        <v>17020010</v>
      </c>
      <c r="K72" s="68" t="str">
        <f t="shared" si="1"/>
        <v>Спир</v>
      </c>
    </row>
    <row r="73" spans="1:11">
      <c r="A73" s="106">
        <v>5315184</v>
      </c>
      <c r="B73" s="106" t="s">
        <v>839</v>
      </c>
      <c r="C73" s="107" t="s">
        <v>348</v>
      </c>
      <c r="D73" s="106" t="s">
        <v>349</v>
      </c>
      <c r="E73" s="106">
        <v>45285</v>
      </c>
      <c r="F73" s="106" t="s">
        <v>296</v>
      </c>
      <c r="G73" s="108">
        <v>180</v>
      </c>
      <c r="H73" s="108">
        <v>1805788</v>
      </c>
      <c r="I73" s="108">
        <v>32504184</v>
      </c>
      <c r="K73" s="68" t="str">
        <f t="shared" si="1"/>
        <v>Спир</v>
      </c>
    </row>
    <row r="74" spans="1:11">
      <c r="A74" s="106">
        <v>5315185</v>
      </c>
      <c r="B74" s="106" t="s">
        <v>839</v>
      </c>
      <c r="C74" s="107" t="s">
        <v>415</v>
      </c>
      <c r="D74" s="106" t="s">
        <v>416</v>
      </c>
      <c r="E74" s="106">
        <v>45285</v>
      </c>
      <c r="F74" s="106" t="s">
        <v>296</v>
      </c>
      <c r="G74" s="108">
        <v>3300</v>
      </c>
      <c r="H74" s="108">
        <v>1805787</v>
      </c>
      <c r="I74" s="108">
        <v>595909710</v>
      </c>
      <c r="K74" s="68" t="str">
        <f t="shared" si="1"/>
        <v>Спир</v>
      </c>
    </row>
    <row r="75" spans="1:11">
      <c r="A75" s="106">
        <v>5315186</v>
      </c>
      <c r="B75" s="106" t="s">
        <v>839</v>
      </c>
      <c r="C75" s="107" t="s">
        <v>313</v>
      </c>
      <c r="D75" s="106" t="s">
        <v>314</v>
      </c>
      <c r="E75" s="106">
        <v>45285</v>
      </c>
      <c r="F75" s="106" t="s">
        <v>296</v>
      </c>
      <c r="G75" s="108">
        <v>500</v>
      </c>
      <c r="H75" s="108">
        <v>1805000</v>
      </c>
      <c r="I75" s="108">
        <v>90250000</v>
      </c>
      <c r="K75" s="68" t="str">
        <f t="shared" si="1"/>
        <v>Спир</v>
      </c>
    </row>
    <row r="76" spans="1:11">
      <c r="A76" s="106">
        <v>5315187</v>
      </c>
      <c r="B76" s="106" t="s">
        <v>839</v>
      </c>
      <c r="C76" s="107" t="s">
        <v>424</v>
      </c>
      <c r="D76" s="106" t="s">
        <v>425</v>
      </c>
      <c r="E76" s="106">
        <v>45285</v>
      </c>
      <c r="F76" s="106" t="s">
        <v>296</v>
      </c>
      <c r="G76" s="108">
        <v>2020</v>
      </c>
      <c r="H76" s="108">
        <v>1804577</v>
      </c>
      <c r="I76" s="108">
        <v>364524554</v>
      </c>
      <c r="K76" s="68" t="str">
        <f t="shared" si="1"/>
        <v>Спир</v>
      </c>
    </row>
    <row r="77" spans="1:11">
      <c r="A77" s="106">
        <v>5315618</v>
      </c>
      <c r="B77" s="106" t="s">
        <v>839</v>
      </c>
      <c r="C77" s="107" t="s">
        <v>226</v>
      </c>
      <c r="D77" s="106" t="s">
        <v>227</v>
      </c>
      <c r="E77" s="106">
        <v>18521</v>
      </c>
      <c r="F77" s="106" t="s">
        <v>134</v>
      </c>
      <c r="G77" s="108">
        <v>100</v>
      </c>
      <c r="H77" s="108">
        <v>5312999</v>
      </c>
      <c r="I77" s="108">
        <v>5312999</v>
      </c>
      <c r="K77" s="68" t="str">
        <f t="shared" si="1"/>
        <v>Бард</v>
      </c>
    </row>
    <row r="78" spans="1:11">
      <c r="A78" s="106">
        <v>5315619</v>
      </c>
      <c r="B78" s="106" t="s">
        <v>839</v>
      </c>
      <c r="C78" s="107" t="s">
        <v>135</v>
      </c>
      <c r="D78" s="106" t="s">
        <v>136</v>
      </c>
      <c r="E78" s="106">
        <v>18521</v>
      </c>
      <c r="F78" s="106" t="s">
        <v>134</v>
      </c>
      <c r="G78" s="108">
        <v>700</v>
      </c>
      <c r="H78" s="108">
        <v>5278500</v>
      </c>
      <c r="I78" s="108">
        <v>36949500</v>
      </c>
      <c r="K78" s="68" t="str">
        <f t="shared" si="1"/>
        <v>Бард</v>
      </c>
    </row>
    <row r="79" spans="1:11" ht="30">
      <c r="A79" s="106">
        <v>5316793</v>
      </c>
      <c r="B79" s="106" t="s">
        <v>1121</v>
      </c>
      <c r="C79" s="107" t="s">
        <v>1223</v>
      </c>
      <c r="D79" s="106" t="s">
        <v>1224</v>
      </c>
      <c r="E79" s="106">
        <v>45433</v>
      </c>
      <c r="F79" s="106" t="s">
        <v>297</v>
      </c>
      <c r="G79" s="108">
        <v>30</v>
      </c>
      <c r="H79" s="108">
        <v>1710000</v>
      </c>
      <c r="I79" s="108">
        <v>5130000</v>
      </c>
      <c r="K79" s="68" t="str">
        <f t="shared" si="1"/>
        <v>Спир</v>
      </c>
    </row>
    <row r="80" spans="1:11">
      <c r="A80" s="106">
        <v>5316794</v>
      </c>
      <c r="B80" s="106" t="s">
        <v>1121</v>
      </c>
      <c r="C80" s="107" t="s">
        <v>542</v>
      </c>
      <c r="D80" s="106" t="s">
        <v>543</v>
      </c>
      <c r="E80" s="106">
        <v>45433</v>
      </c>
      <c r="F80" s="106" t="s">
        <v>297</v>
      </c>
      <c r="G80" s="108">
        <v>50</v>
      </c>
      <c r="H80" s="108">
        <v>1703788</v>
      </c>
      <c r="I80" s="108">
        <v>8518940</v>
      </c>
      <c r="K80" s="68" t="str">
        <f t="shared" si="1"/>
        <v>Спир</v>
      </c>
    </row>
    <row r="81" spans="1:11" ht="30">
      <c r="A81" s="106">
        <v>5316795</v>
      </c>
      <c r="B81" s="106" t="s">
        <v>1121</v>
      </c>
      <c r="C81" s="107" t="s">
        <v>419</v>
      </c>
      <c r="D81" s="106" t="s">
        <v>420</v>
      </c>
      <c r="E81" s="106">
        <v>45433</v>
      </c>
      <c r="F81" s="106" t="s">
        <v>297</v>
      </c>
      <c r="G81" s="108">
        <v>170</v>
      </c>
      <c r="H81" s="108">
        <v>1701788</v>
      </c>
      <c r="I81" s="108">
        <v>28930396</v>
      </c>
      <c r="K81" s="68" t="str">
        <f t="shared" si="1"/>
        <v>Спир</v>
      </c>
    </row>
    <row r="82" spans="1:11">
      <c r="A82" s="106">
        <v>5316805</v>
      </c>
      <c r="B82" s="106" t="s">
        <v>1121</v>
      </c>
      <c r="C82" s="107" t="s">
        <v>464</v>
      </c>
      <c r="D82" s="106" t="s">
        <v>465</v>
      </c>
      <c r="E82" s="106">
        <v>45285</v>
      </c>
      <c r="F82" s="106" t="s">
        <v>296</v>
      </c>
      <c r="G82" s="108">
        <v>200</v>
      </c>
      <c r="H82" s="108">
        <v>1815999</v>
      </c>
      <c r="I82" s="108">
        <v>36319980</v>
      </c>
      <c r="K82" s="68" t="str">
        <f t="shared" si="1"/>
        <v>Спир</v>
      </c>
    </row>
    <row r="83" spans="1:11">
      <c r="A83" s="106">
        <v>5316806</v>
      </c>
      <c r="B83" s="106" t="s">
        <v>1121</v>
      </c>
      <c r="C83" s="107" t="s">
        <v>424</v>
      </c>
      <c r="D83" s="106" t="s">
        <v>425</v>
      </c>
      <c r="E83" s="106">
        <v>45285</v>
      </c>
      <c r="F83" s="106" t="s">
        <v>296</v>
      </c>
      <c r="G83" s="108">
        <v>2360</v>
      </c>
      <c r="H83" s="108">
        <v>1807555</v>
      </c>
      <c r="I83" s="108">
        <v>426582980</v>
      </c>
      <c r="K83" s="68" t="str">
        <f t="shared" si="1"/>
        <v>Спир</v>
      </c>
    </row>
    <row r="84" spans="1:11">
      <c r="A84" s="106">
        <v>5316807</v>
      </c>
      <c r="B84" s="106" t="s">
        <v>1121</v>
      </c>
      <c r="C84" s="107" t="s">
        <v>317</v>
      </c>
      <c r="D84" s="106" t="s">
        <v>318</v>
      </c>
      <c r="E84" s="106">
        <v>45285</v>
      </c>
      <c r="F84" s="106" t="s">
        <v>296</v>
      </c>
      <c r="G84" s="108">
        <v>500</v>
      </c>
      <c r="H84" s="108">
        <v>1805009</v>
      </c>
      <c r="I84" s="108">
        <v>90250450</v>
      </c>
      <c r="K84" s="68" t="str">
        <f t="shared" si="1"/>
        <v>Спир</v>
      </c>
    </row>
    <row r="85" spans="1:11">
      <c r="A85" s="106">
        <v>5316808</v>
      </c>
      <c r="B85" s="106" t="s">
        <v>1121</v>
      </c>
      <c r="C85" s="107" t="s">
        <v>309</v>
      </c>
      <c r="D85" s="106" t="s">
        <v>310</v>
      </c>
      <c r="E85" s="106">
        <v>45285</v>
      </c>
      <c r="F85" s="106" t="s">
        <v>296</v>
      </c>
      <c r="G85" s="108">
        <v>2400</v>
      </c>
      <c r="H85" s="108">
        <v>1800099.99</v>
      </c>
      <c r="I85" s="108">
        <v>432023997.60000002</v>
      </c>
      <c r="K85" s="68" t="str">
        <f t="shared" si="1"/>
        <v>Спир</v>
      </c>
    </row>
    <row r="86" spans="1:11">
      <c r="A86" s="106">
        <v>5316809</v>
      </c>
      <c r="B86" s="106" t="s">
        <v>1121</v>
      </c>
      <c r="C86" s="107" t="s">
        <v>585</v>
      </c>
      <c r="D86" s="106" t="s">
        <v>586</v>
      </c>
      <c r="E86" s="106">
        <v>45285</v>
      </c>
      <c r="F86" s="106" t="s">
        <v>296</v>
      </c>
      <c r="G86" s="108">
        <v>540</v>
      </c>
      <c r="H86" s="108">
        <v>1797555</v>
      </c>
      <c r="I86" s="108">
        <v>97067970</v>
      </c>
      <c r="K86" s="68" t="str">
        <f t="shared" si="1"/>
        <v>Спир</v>
      </c>
    </row>
    <row r="87" spans="1:11">
      <c r="A87" s="106">
        <v>5317224</v>
      </c>
      <c r="B87" s="106" t="s">
        <v>1121</v>
      </c>
      <c r="C87" s="107" t="s">
        <v>135</v>
      </c>
      <c r="D87" s="106" t="s">
        <v>136</v>
      </c>
      <c r="E87" s="106">
        <v>18521</v>
      </c>
      <c r="F87" s="106" t="s">
        <v>134</v>
      </c>
      <c r="G87" s="108">
        <v>500</v>
      </c>
      <c r="H87" s="108">
        <v>5278500</v>
      </c>
      <c r="I87" s="108">
        <v>26392500</v>
      </c>
      <c r="K87" s="68" t="str">
        <f t="shared" si="1"/>
        <v>Бард</v>
      </c>
    </row>
    <row r="88" spans="1:11" ht="30">
      <c r="A88" s="106">
        <v>5317708</v>
      </c>
      <c r="B88" s="106" t="s">
        <v>1121</v>
      </c>
      <c r="C88" s="107" t="s">
        <v>419</v>
      </c>
      <c r="D88" s="106" t="s">
        <v>420</v>
      </c>
      <c r="E88" s="106">
        <v>45433</v>
      </c>
      <c r="F88" s="106" t="s">
        <v>297</v>
      </c>
      <c r="G88" s="108">
        <v>30</v>
      </c>
      <c r="H88" s="108">
        <v>1701001</v>
      </c>
      <c r="I88" s="108">
        <v>5103003</v>
      </c>
      <c r="K88" s="68" t="str">
        <f t="shared" si="1"/>
        <v>Спир</v>
      </c>
    </row>
    <row r="89" spans="1:11">
      <c r="A89" s="106">
        <v>5317717</v>
      </c>
      <c r="B89" s="106" t="s">
        <v>1121</v>
      </c>
      <c r="C89" s="107" t="s">
        <v>350</v>
      </c>
      <c r="D89" s="106" t="s">
        <v>351</v>
      </c>
      <c r="E89" s="106">
        <v>45285</v>
      </c>
      <c r="F89" s="106" t="s">
        <v>296</v>
      </c>
      <c r="G89" s="108">
        <v>500</v>
      </c>
      <c r="H89" s="108">
        <v>1807999</v>
      </c>
      <c r="I89" s="108">
        <v>90399950</v>
      </c>
      <c r="K89" s="68" t="str">
        <f t="shared" si="1"/>
        <v>Спир</v>
      </c>
    </row>
    <row r="90" spans="1:11">
      <c r="A90" s="106">
        <v>5317718</v>
      </c>
      <c r="B90" s="106" t="s">
        <v>1121</v>
      </c>
      <c r="C90" s="107" t="s">
        <v>585</v>
      </c>
      <c r="D90" s="106" t="s">
        <v>586</v>
      </c>
      <c r="E90" s="106">
        <v>45285</v>
      </c>
      <c r="F90" s="106" t="s">
        <v>296</v>
      </c>
      <c r="G90" s="108">
        <v>760</v>
      </c>
      <c r="H90" s="108">
        <v>1802788</v>
      </c>
      <c r="I90" s="108">
        <v>137011888</v>
      </c>
      <c r="K90" s="68" t="str">
        <f t="shared" si="1"/>
        <v>Спир</v>
      </c>
    </row>
    <row r="91" spans="1:11">
      <c r="A91" s="106">
        <v>5317719</v>
      </c>
      <c r="B91" s="106" t="s">
        <v>1121</v>
      </c>
      <c r="C91" s="107" t="s">
        <v>344</v>
      </c>
      <c r="D91" s="106" t="s">
        <v>345</v>
      </c>
      <c r="E91" s="106">
        <v>45285</v>
      </c>
      <c r="F91" s="106" t="s">
        <v>296</v>
      </c>
      <c r="G91" s="108">
        <v>370</v>
      </c>
      <c r="H91" s="108">
        <v>1801999</v>
      </c>
      <c r="I91" s="108">
        <v>66673963</v>
      </c>
      <c r="K91" s="68" t="str">
        <f t="shared" si="1"/>
        <v>Спир</v>
      </c>
    </row>
    <row r="92" spans="1:11">
      <c r="A92" s="106">
        <v>5317720</v>
      </c>
      <c r="B92" s="106" t="s">
        <v>1121</v>
      </c>
      <c r="C92" s="107" t="s">
        <v>498</v>
      </c>
      <c r="D92" s="106" t="s">
        <v>499</v>
      </c>
      <c r="E92" s="106">
        <v>45285</v>
      </c>
      <c r="F92" s="106" t="s">
        <v>296</v>
      </c>
      <c r="G92" s="108">
        <v>1560</v>
      </c>
      <c r="H92" s="108">
        <v>1797555</v>
      </c>
      <c r="I92" s="108">
        <v>280418580</v>
      </c>
      <c r="K92" s="68" t="str">
        <f t="shared" si="1"/>
        <v>Спир</v>
      </c>
    </row>
    <row r="93" spans="1:11">
      <c r="A93" s="106">
        <v>5317721</v>
      </c>
      <c r="B93" s="106" t="s">
        <v>1121</v>
      </c>
      <c r="C93" s="107" t="s">
        <v>470</v>
      </c>
      <c r="D93" s="106" t="s">
        <v>471</v>
      </c>
      <c r="E93" s="106">
        <v>45284</v>
      </c>
      <c r="F93" s="106" t="s">
        <v>293</v>
      </c>
      <c r="G93" s="108">
        <v>1600</v>
      </c>
      <c r="H93" s="108">
        <v>1808999</v>
      </c>
      <c r="I93" s="108">
        <v>289439840</v>
      </c>
      <c r="K93" s="68" t="str">
        <f t="shared" si="1"/>
        <v>Спир</v>
      </c>
    </row>
    <row r="94" spans="1:11" ht="30">
      <c r="A94" s="106">
        <v>5318510</v>
      </c>
      <c r="B94" s="106" t="s">
        <v>1112</v>
      </c>
      <c r="C94" s="107" t="s">
        <v>478</v>
      </c>
      <c r="D94" s="106" t="s">
        <v>479</v>
      </c>
      <c r="E94" s="106">
        <v>45433</v>
      </c>
      <c r="F94" s="106" t="s">
        <v>297</v>
      </c>
      <c r="G94" s="108">
        <v>200</v>
      </c>
      <c r="H94" s="108">
        <v>1707000</v>
      </c>
      <c r="I94" s="108">
        <v>34140000</v>
      </c>
      <c r="K94" s="68" t="str">
        <f t="shared" si="1"/>
        <v>Спир</v>
      </c>
    </row>
    <row r="95" spans="1:11">
      <c r="A95" s="106">
        <v>5318515</v>
      </c>
      <c r="B95" s="106" t="s">
        <v>1112</v>
      </c>
      <c r="C95" s="107" t="s">
        <v>581</v>
      </c>
      <c r="D95" s="106" t="s">
        <v>582</v>
      </c>
      <c r="E95" s="106">
        <v>45284</v>
      </c>
      <c r="F95" s="106" t="s">
        <v>293</v>
      </c>
      <c r="G95" s="108">
        <v>250</v>
      </c>
      <c r="H95" s="108">
        <v>1804000</v>
      </c>
      <c r="I95" s="108">
        <v>45100000</v>
      </c>
      <c r="K95" s="68" t="str">
        <f t="shared" si="1"/>
        <v>Спир</v>
      </c>
    </row>
    <row r="96" spans="1:11" ht="30">
      <c r="A96" s="106">
        <v>5318516</v>
      </c>
      <c r="B96" s="106" t="s">
        <v>1112</v>
      </c>
      <c r="C96" s="107" t="s">
        <v>356</v>
      </c>
      <c r="D96" s="106" t="s">
        <v>357</v>
      </c>
      <c r="E96" s="106">
        <v>45284</v>
      </c>
      <c r="F96" s="106" t="s">
        <v>293</v>
      </c>
      <c r="G96" s="108">
        <v>100</v>
      </c>
      <c r="H96" s="108">
        <v>1803002</v>
      </c>
      <c r="I96" s="108">
        <v>18030020</v>
      </c>
      <c r="K96" s="68" t="str">
        <f t="shared" si="1"/>
        <v>Спир</v>
      </c>
    </row>
    <row r="97" spans="1:11">
      <c r="A97" s="106">
        <v>5318517</v>
      </c>
      <c r="B97" s="106" t="s">
        <v>1112</v>
      </c>
      <c r="C97" s="107" t="s">
        <v>294</v>
      </c>
      <c r="D97" s="106" t="s">
        <v>295</v>
      </c>
      <c r="E97" s="106">
        <v>45284</v>
      </c>
      <c r="F97" s="106" t="s">
        <v>293</v>
      </c>
      <c r="G97" s="108">
        <v>500</v>
      </c>
      <c r="H97" s="108">
        <v>1803001</v>
      </c>
      <c r="I97" s="108">
        <v>90150050</v>
      </c>
      <c r="K97" s="68" t="str">
        <f t="shared" si="1"/>
        <v>Спир</v>
      </c>
    </row>
    <row r="98" spans="1:11">
      <c r="A98" s="106">
        <v>5318518</v>
      </c>
      <c r="B98" s="106" t="s">
        <v>1112</v>
      </c>
      <c r="C98" s="107" t="s">
        <v>500</v>
      </c>
      <c r="D98" s="106" t="s">
        <v>501</v>
      </c>
      <c r="E98" s="106">
        <v>45284</v>
      </c>
      <c r="F98" s="106" t="s">
        <v>293</v>
      </c>
      <c r="G98" s="108">
        <v>20</v>
      </c>
      <c r="H98" s="108">
        <v>1803001</v>
      </c>
      <c r="I98" s="108">
        <v>3606002</v>
      </c>
      <c r="K98" s="68" t="str">
        <f t="shared" si="1"/>
        <v>Спир</v>
      </c>
    </row>
    <row r="99" spans="1:11">
      <c r="A99" s="106">
        <v>5318890</v>
      </c>
      <c r="B99" s="106" t="s">
        <v>1112</v>
      </c>
      <c r="C99" s="107" t="s">
        <v>171</v>
      </c>
      <c r="D99" s="106" t="s">
        <v>172</v>
      </c>
      <c r="E99" s="106">
        <v>18521</v>
      </c>
      <c r="F99" s="106" t="s">
        <v>134</v>
      </c>
      <c r="G99" s="108">
        <v>500</v>
      </c>
      <c r="H99" s="108">
        <v>5282500</v>
      </c>
      <c r="I99" s="108">
        <v>26412500</v>
      </c>
      <c r="K99" s="68" t="str">
        <f t="shared" si="1"/>
        <v>Бард</v>
      </c>
    </row>
    <row r="100" spans="1:11" ht="30">
      <c r="A100" s="106">
        <v>5319413</v>
      </c>
      <c r="B100" s="106" t="s">
        <v>1112</v>
      </c>
      <c r="C100" s="107" t="s">
        <v>436</v>
      </c>
      <c r="D100" s="106" t="s">
        <v>437</v>
      </c>
      <c r="E100" s="106">
        <v>45433</v>
      </c>
      <c r="F100" s="106" t="s">
        <v>297</v>
      </c>
      <c r="G100" s="108">
        <v>100</v>
      </c>
      <c r="H100" s="108">
        <v>1710000</v>
      </c>
      <c r="I100" s="108">
        <v>17100000</v>
      </c>
      <c r="K100" s="68" t="str">
        <f t="shared" si="1"/>
        <v>Спир</v>
      </c>
    </row>
    <row r="101" spans="1:11">
      <c r="A101" s="106">
        <v>5319414</v>
      </c>
      <c r="B101" s="106" t="s">
        <v>1112</v>
      </c>
      <c r="C101" s="107" t="s">
        <v>1221</v>
      </c>
      <c r="D101" s="106" t="s">
        <v>1222</v>
      </c>
      <c r="E101" s="106">
        <v>45433</v>
      </c>
      <c r="F101" s="106" t="s">
        <v>297</v>
      </c>
      <c r="G101" s="108">
        <v>10</v>
      </c>
      <c r="H101" s="108">
        <v>1708008</v>
      </c>
      <c r="I101" s="108">
        <v>1708008</v>
      </c>
      <c r="K101" s="68" t="str">
        <f t="shared" si="1"/>
        <v>Спир</v>
      </c>
    </row>
    <row r="102" spans="1:11">
      <c r="A102" s="106">
        <v>5319415</v>
      </c>
      <c r="B102" s="106" t="s">
        <v>1112</v>
      </c>
      <c r="C102" s="107" t="s">
        <v>300</v>
      </c>
      <c r="D102" s="106" t="s">
        <v>301</v>
      </c>
      <c r="E102" s="106">
        <v>45433</v>
      </c>
      <c r="F102" s="106" t="s">
        <v>297</v>
      </c>
      <c r="G102" s="108">
        <v>40</v>
      </c>
      <c r="H102" s="108">
        <v>1703788</v>
      </c>
      <c r="I102" s="108">
        <v>6815152</v>
      </c>
      <c r="K102" s="68" t="str">
        <f t="shared" si="1"/>
        <v>Спир</v>
      </c>
    </row>
    <row r="103" spans="1:11">
      <c r="A103" s="106">
        <v>5319416</v>
      </c>
      <c r="B103" s="106" t="s">
        <v>1112</v>
      </c>
      <c r="C103" s="107" t="s">
        <v>1219</v>
      </c>
      <c r="D103" s="106" t="s">
        <v>1220</v>
      </c>
      <c r="E103" s="106">
        <v>45433</v>
      </c>
      <c r="F103" s="106" t="s">
        <v>297</v>
      </c>
      <c r="G103" s="108">
        <v>50</v>
      </c>
      <c r="H103" s="108">
        <v>1703788</v>
      </c>
      <c r="I103" s="108">
        <v>8518940</v>
      </c>
      <c r="K103" s="68" t="str">
        <f t="shared" si="1"/>
        <v>Спир</v>
      </c>
    </row>
    <row r="104" spans="1:11">
      <c r="A104" s="106">
        <v>5319417</v>
      </c>
      <c r="B104" s="106" t="s">
        <v>1112</v>
      </c>
      <c r="C104" s="107" t="s">
        <v>476</v>
      </c>
      <c r="D104" s="106" t="s">
        <v>477</v>
      </c>
      <c r="E104" s="106">
        <v>45433</v>
      </c>
      <c r="F104" s="106" t="s">
        <v>297</v>
      </c>
      <c r="G104" s="108">
        <v>100</v>
      </c>
      <c r="H104" s="108">
        <v>1702999</v>
      </c>
      <c r="I104" s="108">
        <v>17029990</v>
      </c>
      <c r="K104" s="68" t="str">
        <f t="shared" si="1"/>
        <v>Спир</v>
      </c>
    </row>
    <row r="105" spans="1:11">
      <c r="A105" s="106">
        <v>5319425</v>
      </c>
      <c r="B105" s="106" t="s">
        <v>1112</v>
      </c>
      <c r="C105" s="107" t="s">
        <v>490</v>
      </c>
      <c r="D105" s="106" t="s">
        <v>491</v>
      </c>
      <c r="E105" s="106">
        <v>45285</v>
      </c>
      <c r="F105" s="106" t="s">
        <v>296</v>
      </c>
      <c r="G105" s="108">
        <v>110</v>
      </c>
      <c r="H105" s="108">
        <v>1807026</v>
      </c>
      <c r="I105" s="108">
        <v>19877286</v>
      </c>
      <c r="K105" s="68" t="str">
        <f t="shared" si="1"/>
        <v>Спир</v>
      </c>
    </row>
    <row r="106" spans="1:11">
      <c r="A106" s="106">
        <v>5319426</v>
      </c>
      <c r="B106" s="106" t="s">
        <v>1112</v>
      </c>
      <c r="C106" s="107" t="s">
        <v>614</v>
      </c>
      <c r="D106" s="106" t="s">
        <v>615</v>
      </c>
      <c r="E106" s="106">
        <v>45285</v>
      </c>
      <c r="F106" s="106" t="s">
        <v>296</v>
      </c>
      <c r="G106" s="108">
        <v>1200</v>
      </c>
      <c r="H106" s="108">
        <v>1801788</v>
      </c>
      <c r="I106" s="108">
        <v>216214560</v>
      </c>
      <c r="K106" s="68" t="str">
        <f t="shared" si="1"/>
        <v>Спир</v>
      </c>
    </row>
    <row r="107" spans="1:11">
      <c r="A107" s="106">
        <v>5320174</v>
      </c>
      <c r="B107" s="106" t="s">
        <v>1218</v>
      </c>
      <c r="C107" s="107" t="s">
        <v>476</v>
      </c>
      <c r="D107" s="106" t="s">
        <v>477</v>
      </c>
      <c r="E107" s="106">
        <v>45433</v>
      </c>
      <c r="F107" s="106" t="s">
        <v>297</v>
      </c>
      <c r="G107" s="108">
        <v>100</v>
      </c>
      <c r="H107" s="108">
        <v>1701007</v>
      </c>
      <c r="I107" s="108">
        <v>17010070</v>
      </c>
      <c r="K107" s="68" t="str">
        <f t="shared" si="1"/>
        <v>Спир</v>
      </c>
    </row>
    <row r="108" spans="1:11">
      <c r="A108" s="106">
        <v>5320183</v>
      </c>
      <c r="B108" s="106" t="s">
        <v>1218</v>
      </c>
      <c r="C108" s="107" t="s">
        <v>468</v>
      </c>
      <c r="D108" s="106" t="s">
        <v>469</v>
      </c>
      <c r="E108" s="106">
        <v>45284</v>
      </c>
      <c r="F108" s="106" t="s">
        <v>293</v>
      </c>
      <c r="G108" s="108">
        <v>150</v>
      </c>
      <c r="H108" s="108">
        <v>1803007</v>
      </c>
      <c r="I108" s="108">
        <v>27045105</v>
      </c>
      <c r="K108" s="68" t="str">
        <f t="shared" si="1"/>
        <v>Спир</v>
      </c>
    </row>
    <row r="109" spans="1:11">
      <c r="A109" s="106">
        <v>5320669</v>
      </c>
      <c r="B109" s="106" t="s">
        <v>1218</v>
      </c>
      <c r="C109" s="107" t="s">
        <v>204</v>
      </c>
      <c r="D109" s="106" t="s">
        <v>205</v>
      </c>
      <c r="E109" s="106">
        <v>18521</v>
      </c>
      <c r="F109" s="106" t="s">
        <v>134</v>
      </c>
      <c r="G109" s="108">
        <v>100</v>
      </c>
      <c r="H109" s="108">
        <v>5310999</v>
      </c>
      <c r="I109" s="108">
        <v>5310999</v>
      </c>
      <c r="K109" s="68" t="str">
        <f t="shared" si="1"/>
        <v>Бард</v>
      </c>
    </row>
    <row r="110" spans="1:11">
      <c r="A110" s="106">
        <v>5320670</v>
      </c>
      <c r="B110" s="106" t="s">
        <v>1218</v>
      </c>
      <c r="C110" s="107" t="s">
        <v>132</v>
      </c>
      <c r="D110" s="106" t="s">
        <v>133</v>
      </c>
      <c r="E110" s="106">
        <v>18521</v>
      </c>
      <c r="F110" s="106" t="s">
        <v>134</v>
      </c>
      <c r="G110" s="108">
        <v>200</v>
      </c>
      <c r="H110" s="108">
        <v>5305777</v>
      </c>
      <c r="I110" s="108">
        <v>10611554</v>
      </c>
      <c r="K110" s="68" t="str">
        <f t="shared" si="1"/>
        <v>Бард</v>
      </c>
    </row>
    <row r="111" spans="1:11">
      <c r="A111" s="106">
        <v>5320671</v>
      </c>
      <c r="B111" s="106" t="s">
        <v>1218</v>
      </c>
      <c r="C111" s="107" t="s">
        <v>135</v>
      </c>
      <c r="D111" s="106" t="s">
        <v>136</v>
      </c>
      <c r="E111" s="106">
        <v>18521</v>
      </c>
      <c r="F111" s="106" t="s">
        <v>134</v>
      </c>
      <c r="G111" s="108">
        <v>300</v>
      </c>
      <c r="H111" s="108">
        <v>5278500</v>
      </c>
      <c r="I111" s="108">
        <v>15835500</v>
      </c>
      <c r="K111" s="68" t="str">
        <f t="shared" si="1"/>
        <v>Бард</v>
      </c>
    </row>
    <row r="112" spans="1:11">
      <c r="A112" s="106">
        <v>5321178</v>
      </c>
      <c r="B112" s="106" t="s">
        <v>1218</v>
      </c>
      <c r="C112" s="107" t="s">
        <v>360</v>
      </c>
      <c r="D112" s="106" t="s">
        <v>361</v>
      </c>
      <c r="E112" s="106">
        <v>45433</v>
      </c>
      <c r="F112" s="106" t="s">
        <v>297</v>
      </c>
      <c r="G112" s="108">
        <v>100</v>
      </c>
      <c r="H112" s="108">
        <v>1701001</v>
      </c>
      <c r="I112" s="108">
        <v>17010010</v>
      </c>
      <c r="K112" s="68" t="str">
        <f t="shared" si="1"/>
        <v>Спир</v>
      </c>
    </row>
    <row r="113" spans="1:11">
      <c r="A113" s="106">
        <v>5321186</v>
      </c>
      <c r="B113" s="106" t="s">
        <v>1218</v>
      </c>
      <c r="C113" s="107" t="s">
        <v>346</v>
      </c>
      <c r="D113" s="106" t="s">
        <v>347</v>
      </c>
      <c r="E113" s="106">
        <v>45285</v>
      </c>
      <c r="F113" s="106" t="s">
        <v>296</v>
      </c>
      <c r="G113" s="108">
        <v>3550</v>
      </c>
      <c r="H113" s="108">
        <v>1798776</v>
      </c>
      <c r="I113" s="108">
        <v>638565480</v>
      </c>
      <c r="K113" s="68" t="str">
        <f t="shared" si="1"/>
        <v>Спир</v>
      </c>
    </row>
    <row r="114" spans="1:11">
      <c r="A114" s="106">
        <v>5321187</v>
      </c>
      <c r="B114" s="106" t="s">
        <v>1218</v>
      </c>
      <c r="C114" s="107" t="s">
        <v>602</v>
      </c>
      <c r="D114" s="106" t="s">
        <v>603</v>
      </c>
      <c r="E114" s="106">
        <v>45284</v>
      </c>
      <c r="F114" s="106" t="s">
        <v>293</v>
      </c>
      <c r="G114" s="108">
        <v>50</v>
      </c>
      <c r="H114" s="108">
        <v>1803001</v>
      </c>
      <c r="I114" s="108">
        <v>9015005</v>
      </c>
      <c r="K114" s="68" t="str">
        <f t="shared" si="1"/>
        <v>Спир</v>
      </c>
    </row>
    <row r="115" spans="1:11">
      <c r="A115" s="106">
        <v>5321863</v>
      </c>
      <c r="B115" s="106" t="s">
        <v>841</v>
      </c>
      <c r="C115" s="107" t="s">
        <v>321</v>
      </c>
      <c r="D115" s="106" t="s">
        <v>322</v>
      </c>
      <c r="E115" s="106">
        <v>45433</v>
      </c>
      <c r="F115" s="106" t="s">
        <v>297</v>
      </c>
      <c r="G115" s="108">
        <v>200</v>
      </c>
      <c r="H115" s="108">
        <v>1711000</v>
      </c>
      <c r="I115" s="108">
        <v>34220000</v>
      </c>
      <c r="K115" s="68" t="str">
        <f t="shared" si="1"/>
        <v>Спир</v>
      </c>
    </row>
    <row r="116" spans="1:11">
      <c r="A116" s="106">
        <v>5321864</v>
      </c>
      <c r="B116" s="106" t="s">
        <v>841</v>
      </c>
      <c r="C116" s="107" t="s">
        <v>423</v>
      </c>
      <c r="D116" s="106" t="s">
        <v>341</v>
      </c>
      <c r="E116" s="106">
        <v>45433</v>
      </c>
      <c r="F116" s="106" t="s">
        <v>297</v>
      </c>
      <c r="G116" s="108">
        <v>100</v>
      </c>
      <c r="H116" s="108">
        <v>1710000</v>
      </c>
      <c r="I116" s="108">
        <v>17100000</v>
      </c>
      <c r="K116" s="68" t="str">
        <f t="shared" si="1"/>
        <v>Спир</v>
      </c>
    </row>
    <row r="117" spans="1:11">
      <c r="A117" s="106">
        <v>5321875</v>
      </c>
      <c r="B117" s="106" t="s">
        <v>841</v>
      </c>
      <c r="C117" s="107" t="s">
        <v>464</v>
      </c>
      <c r="D117" s="106" t="s">
        <v>465</v>
      </c>
      <c r="E117" s="106">
        <v>45285</v>
      </c>
      <c r="F117" s="106" t="s">
        <v>296</v>
      </c>
      <c r="G117" s="108">
        <v>200</v>
      </c>
      <c r="H117" s="108">
        <v>1807999</v>
      </c>
      <c r="I117" s="108">
        <v>36159980</v>
      </c>
      <c r="K117" s="68" t="str">
        <f t="shared" si="1"/>
        <v>Спир</v>
      </c>
    </row>
    <row r="118" spans="1:11" s="104" customFormat="1">
      <c r="A118" s="106">
        <v>5321876</v>
      </c>
      <c r="B118" s="106" t="s">
        <v>841</v>
      </c>
      <c r="C118" s="107" t="s">
        <v>415</v>
      </c>
      <c r="D118" s="106" t="s">
        <v>416</v>
      </c>
      <c r="E118" s="106">
        <v>45284</v>
      </c>
      <c r="F118" s="106" t="s">
        <v>293</v>
      </c>
      <c r="G118" s="108">
        <v>3300</v>
      </c>
      <c r="H118" s="108">
        <v>1804888</v>
      </c>
      <c r="I118" s="108">
        <v>595613040</v>
      </c>
      <c r="K118" s="68" t="str">
        <f t="shared" si="1"/>
        <v>Спир</v>
      </c>
    </row>
    <row r="119" spans="1:11">
      <c r="A119" s="106">
        <v>5321877</v>
      </c>
      <c r="B119" s="106" t="s">
        <v>841</v>
      </c>
      <c r="C119" s="107" t="s">
        <v>329</v>
      </c>
      <c r="D119" s="106" t="s">
        <v>330</v>
      </c>
      <c r="E119" s="106">
        <v>45284</v>
      </c>
      <c r="F119" s="106" t="s">
        <v>293</v>
      </c>
      <c r="G119" s="108">
        <v>200</v>
      </c>
      <c r="H119" s="108">
        <v>1804788</v>
      </c>
      <c r="I119" s="108">
        <v>36095760</v>
      </c>
      <c r="K119" s="68" t="str">
        <f t="shared" si="1"/>
        <v>Спир</v>
      </c>
    </row>
    <row r="120" spans="1:11" ht="30">
      <c r="A120" s="106">
        <v>5322366</v>
      </c>
      <c r="B120" s="106" t="s">
        <v>841</v>
      </c>
      <c r="C120" s="107" t="s">
        <v>580</v>
      </c>
      <c r="D120" s="106" t="s">
        <v>203</v>
      </c>
      <c r="E120" s="106">
        <v>18521</v>
      </c>
      <c r="F120" s="106" t="s">
        <v>134</v>
      </c>
      <c r="G120" s="108">
        <v>100</v>
      </c>
      <c r="H120" s="108">
        <v>5278559</v>
      </c>
      <c r="I120" s="108">
        <v>5278559</v>
      </c>
      <c r="K120" s="68" t="str">
        <f t="shared" si="1"/>
        <v>Бард</v>
      </c>
    </row>
    <row r="121" spans="1:11">
      <c r="A121" s="106">
        <v>5322367</v>
      </c>
      <c r="B121" s="106" t="s">
        <v>841</v>
      </c>
      <c r="C121" s="107" t="s">
        <v>135</v>
      </c>
      <c r="D121" s="106" t="s">
        <v>136</v>
      </c>
      <c r="E121" s="106">
        <v>18521</v>
      </c>
      <c r="F121" s="106" t="s">
        <v>134</v>
      </c>
      <c r="G121" s="108">
        <v>500</v>
      </c>
      <c r="H121" s="108">
        <v>5278500</v>
      </c>
      <c r="I121" s="108">
        <v>26392500</v>
      </c>
      <c r="K121" s="68" t="str">
        <f t="shared" si="1"/>
        <v>Бард</v>
      </c>
    </row>
    <row r="122" spans="1:11" ht="30">
      <c r="A122" s="106">
        <v>5322852</v>
      </c>
      <c r="B122" s="106" t="s">
        <v>841</v>
      </c>
      <c r="C122" s="107" t="s">
        <v>540</v>
      </c>
      <c r="D122" s="106" t="s">
        <v>541</v>
      </c>
      <c r="E122" s="106">
        <v>45433</v>
      </c>
      <c r="F122" s="106" t="s">
        <v>297</v>
      </c>
      <c r="G122" s="108">
        <v>200</v>
      </c>
      <c r="H122" s="108">
        <v>1701788</v>
      </c>
      <c r="I122" s="108">
        <v>34035760</v>
      </c>
      <c r="K122" s="68" t="str">
        <f t="shared" si="1"/>
        <v>Спир</v>
      </c>
    </row>
    <row r="123" spans="1:11">
      <c r="A123" s="106">
        <v>5322853</v>
      </c>
      <c r="B123" s="106" t="s">
        <v>841</v>
      </c>
      <c r="C123" s="107" t="s">
        <v>313</v>
      </c>
      <c r="D123" s="106" t="s">
        <v>314</v>
      </c>
      <c r="E123" s="106">
        <v>45285</v>
      </c>
      <c r="F123" s="106" t="s">
        <v>296</v>
      </c>
      <c r="G123" s="108">
        <v>1000</v>
      </c>
      <c r="H123" s="108">
        <v>1805000</v>
      </c>
      <c r="I123" s="108">
        <v>180500000</v>
      </c>
      <c r="K123" s="68" t="str">
        <f t="shared" si="1"/>
        <v>Спир</v>
      </c>
    </row>
    <row r="124" spans="1:11">
      <c r="A124" s="106">
        <v>5322854</v>
      </c>
      <c r="B124" s="106" t="s">
        <v>841</v>
      </c>
      <c r="C124" s="107" t="s">
        <v>520</v>
      </c>
      <c r="D124" s="106" t="s">
        <v>521</v>
      </c>
      <c r="E124" s="106">
        <v>45285</v>
      </c>
      <c r="F124" s="106" t="s">
        <v>296</v>
      </c>
      <c r="G124" s="108">
        <v>1000</v>
      </c>
      <c r="H124" s="108">
        <v>1798788</v>
      </c>
      <c r="I124" s="108">
        <v>179878800</v>
      </c>
      <c r="K124" s="68" t="str">
        <f t="shared" si="1"/>
        <v>Спир</v>
      </c>
    </row>
    <row r="125" spans="1:11">
      <c r="A125" s="106">
        <v>5323589</v>
      </c>
      <c r="B125" s="106" t="s">
        <v>848</v>
      </c>
      <c r="C125" s="107" t="s">
        <v>1216</v>
      </c>
      <c r="D125" s="106" t="s">
        <v>1217</v>
      </c>
      <c r="E125" s="106">
        <v>45285</v>
      </c>
      <c r="F125" s="106" t="s">
        <v>296</v>
      </c>
      <c r="G125" s="108">
        <v>2000</v>
      </c>
      <c r="H125" s="108">
        <v>1798550</v>
      </c>
      <c r="I125" s="108">
        <v>359710000</v>
      </c>
      <c r="K125" s="68" t="str">
        <f t="shared" si="1"/>
        <v>Спир</v>
      </c>
    </row>
    <row r="126" spans="1:11">
      <c r="A126" s="106">
        <v>5323590</v>
      </c>
      <c r="B126" s="106" t="s">
        <v>848</v>
      </c>
      <c r="C126" s="107" t="s">
        <v>1214</v>
      </c>
      <c r="D126" s="106" t="s">
        <v>1215</v>
      </c>
      <c r="E126" s="106">
        <v>45284</v>
      </c>
      <c r="F126" s="106" t="s">
        <v>293</v>
      </c>
      <c r="G126" s="108">
        <v>50</v>
      </c>
      <c r="H126" s="108">
        <v>1803001</v>
      </c>
      <c r="I126" s="108">
        <v>9015005</v>
      </c>
      <c r="K126" s="68" t="str">
        <f t="shared" si="1"/>
        <v>Спир</v>
      </c>
    </row>
    <row r="127" spans="1:11" ht="30">
      <c r="A127" s="106">
        <v>5324060</v>
      </c>
      <c r="B127" s="106" t="s">
        <v>848</v>
      </c>
      <c r="C127" s="107" t="s">
        <v>224</v>
      </c>
      <c r="D127" s="106" t="s">
        <v>225</v>
      </c>
      <c r="E127" s="106">
        <v>18521</v>
      </c>
      <c r="F127" s="106" t="s">
        <v>134</v>
      </c>
      <c r="G127" s="108">
        <v>100</v>
      </c>
      <c r="H127" s="108">
        <v>5279000</v>
      </c>
      <c r="I127" s="108">
        <v>5279000</v>
      </c>
      <c r="K127" s="68" t="str">
        <f t="shared" si="1"/>
        <v>Бард</v>
      </c>
    </row>
    <row r="128" spans="1:11">
      <c r="A128" s="106">
        <v>5324061</v>
      </c>
      <c r="B128" s="106" t="s">
        <v>848</v>
      </c>
      <c r="C128" s="107" t="s">
        <v>135</v>
      </c>
      <c r="D128" s="106" t="s">
        <v>136</v>
      </c>
      <c r="E128" s="106">
        <v>18521</v>
      </c>
      <c r="F128" s="106" t="s">
        <v>134</v>
      </c>
      <c r="G128" s="108">
        <v>600</v>
      </c>
      <c r="H128" s="108">
        <v>5278500</v>
      </c>
      <c r="I128" s="108">
        <v>31671000</v>
      </c>
      <c r="K128" s="68" t="str">
        <f t="shared" si="1"/>
        <v>Бард</v>
      </c>
    </row>
    <row r="129" spans="1:11">
      <c r="A129" s="106">
        <v>5324286</v>
      </c>
      <c r="B129" s="106" t="s">
        <v>848</v>
      </c>
      <c r="C129" s="107" t="s">
        <v>424</v>
      </c>
      <c r="D129" s="106" t="s">
        <v>425</v>
      </c>
      <c r="E129" s="106">
        <v>54511</v>
      </c>
      <c r="F129" s="106" t="s">
        <v>1186</v>
      </c>
      <c r="G129" s="108">
        <v>30000</v>
      </c>
      <c r="H129" s="108">
        <v>179756000</v>
      </c>
      <c r="I129" s="108">
        <v>5392680000</v>
      </c>
      <c r="K129" s="68" t="str">
        <f t="shared" si="1"/>
        <v>Спир</v>
      </c>
    </row>
    <row r="130" spans="1:11">
      <c r="A130" s="106">
        <v>5324536</v>
      </c>
      <c r="B130" s="106" t="s">
        <v>848</v>
      </c>
      <c r="C130" s="107" t="s">
        <v>417</v>
      </c>
      <c r="D130" s="106" t="s">
        <v>418</v>
      </c>
      <c r="E130" s="106">
        <v>45285</v>
      </c>
      <c r="F130" s="106" t="s">
        <v>296</v>
      </c>
      <c r="G130" s="108">
        <v>3000</v>
      </c>
      <c r="H130" s="108">
        <v>1810000</v>
      </c>
      <c r="I130" s="108">
        <v>543000000</v>
      </c>
      <c r="K130" s="68" t="str">
        <f t="shared" si="1"/>
        <v>Спир</v>
      </c>
    </row>
    <row r="131" spans="1:11">
      <c r="A131" s="106">
        <v>5324537</v>
      </c>
      <c r="B131" s="106" t="s">
        <v>848</v>
      </c>
      <c r="C131" s="107" t="s">
        <v>508</v>
      </c>
      <c r="D131" s="106" t="s">
        <v>509</v>
      </c>
      <c r="E131" s="106">
        <v>45284</v>
      </c>
      <c r="F131" s="106" t="s">
        <v>293</v>
      </c>
      <c r="G131" s="108">
        <v>600</v>
      </c>
      <c r="H131" s="108">
        <v>1803000</v>
      </c>
      <c r="I131" s="108">
        <v>108180000</v>
      </c>
      <c r="K131" s="68" t="str">
        <f t="shared" si="1"/>
        <v>Спир</v>
      </c>
    </row>
    <row r="132" spans="1:11">
      <c r="A132" s="106">
        <v>5324642</v>
      </c>
      <c r="B132" s="106" t="s">
        <v>848</v>
      </c>
      <c r="C132" s="107" t="s">
        <v>135</v>
      </c>
      <c r="D132" s="106" t="s">
        <v>136</v>
      </c>
      <c r="E132" s="106">
        <v>18521</v>
      </c>
      <c r="F132" s="106" t="s">
        <v>134</v>
      </c>
      <c r="G132" s="108">
        <v>500</v>
      </c>
      <c r="H132" s="108">
        <v>5278500</v>
      </c>
      <c r="I132" s="108">
        <v>26392500</v>
      </c>
      <c r="K132" s="68" t="str">
        <f t="shared" si="1"/>
        <v>Бард</v>
      </c>
    </row>
    <row r="133" spans="1:11">
      <c r="A133" s="106">
        <v>5325184</v>
      </c>
      <c r="B133" s="106" t="s">
        <v>1213</v>
      </c>
      <c r="C133" s="107" t="s">
        <v>417</v>
      </c>
      <c r="D133" s="106" t="s">
        <v>418</v>
      </c>
      <c r="E133" s="106">
        <v>45285</v>
      </c>
      <c r="F133" s="106" t="s">
        <v>296</v>
      </c>
      <c r="G133" s="108">
        <v>200</v>
      </c>
      <c r="H133" s="108">
        <v>1820999</v>
      </c>
      <c r="I133" s="108">
        <v>36419980</v>
      </c>
      <c r="K133" s="68" t="str">
        <f t="shared" ref="K133:K196" si="2">LEFT(F133,4)</f>
        <v>Спир</v>
      </c>
    </row>
    <row r="134" spans="1:11">
      <c r="A134" s="106">
        <v>5325185</v>
      </c>
      <c r="B134" s="106" t="s">
        <v>1213</v>
      </c>
      <c r="C134" s="107" t="s">
        <v>500</v>
      </c>
      <c r="D134" s="106" t="s">
        <v>501</v>
      </c>
      <c r="E134" s="106">
        <v>45285</v>
      </c>
      <c r="F134" s="106" t="s">
        <v>296</v>
      </c>
      <c r="G134" s="108">
        <v>130</v>
      </c>
      <c r="H134" s="108">
        <v>1801788</v>
      </c>
      <c r="I134" s="108">
        <v>23423244</v>
      </c>
      <c r="K134" s="68" t="str">
        <f t="shared" si="2"/>
        <v>Спир</v>
      </c>
    </row>
    <row r="135" spans="1:11">
      <c r="A135" s="106">
        <v>5325186</v>
      </c>
      <c r="B135" s="106" t="s">
        <v>1213</v>
      </c>
      <c r="C135" s="107" t="s">
        <v>464</v>
      </c>
      <c r="D135" s="106" t="s">
        <v>465</v>
      </c>
      <c r="E135" s="106">
        <v>45285</v>
      </c>
      <c r="F135" s="106" t="s">
        <v>296</v>
      </c>
      <c r="G135" s="108">
        <v>200</v>
      </c>
      <c r="H135" s="108">
        <v>1800999</v>
      </c>
      <c r="I135" s="108">
        <v>36019980</v>
      </c>
      <c r="K135" s="68" t="str">
        <f t="shared" si="2"/>
        <v>Спир</v>
      </c>
    </row>
    <row r="136" spans="1:11">
      <c r="A136" s="106">
        <v>5325187</v>
      </c>
      <c r="B136" s="106" t="s">
        <v>1213</v>
      </c>
      <c r="C136" s="107" t="s">
        <v>518</v>
      </c>
      <c r="D136" s="106" t="s">
        <v>519</v>
      </c>
      <c r="E136" s="106">
        <v>45285</v>
      </c>
      <c r="F136" s="106" t="s">
        <v>296</v>
      </c>
      <c r="G136" s="108">
        <v>500</v>
      </c>
      <c r="H136" s="108">
        <v>1799788</v>
      </c>
      <c r="I136" s="108">
        <v>89989400</v>
      </c>
      <c r="K136" s="68" t="str">
        <f t="shared" si="2"/>
        <v>Спир</v>
      </c>
    </row>
    <row r="137" spans="1:11">
      <c r="A137" s="106">
        <v>5325188</v>
      </c>
      <c r="B137" s="106" t="s">
        <v>1213</v>
      </c>
      <c r="C137" s="107" t="s">
        <v>585</v>
      </c>
      <c r="D137" s="106" t="s">
        <v>586</v>
      </c>
      <c r="E137" s="106">
        <v>45285</v>
      </c>
      <c r="F137" s="106" t="s">
        <v>296</v>
      </c>
      <c r="G137" s="108">
        <v>1150</v>
      </c>
      <c r="H137" s="108">
        <v>1798788</v>
      </c>
      <c r="I137" s="108">
        <v>206860620</v>
      </c>
      <c r="K137" s="68" t="str">
        <f t="shared" si="2"/>
        <v>Спир</v>
      </c>
    </row>
    <row r="138" spans="1:11">
      <c r="A138" s="106">
        <v>5325189</v>
      </c>
      <c r="B138" s="106" t="s">
        <v>1213</v>
      </c>
      <c r="C138" s="107" t="s">
        <v>331</v>
      </c>
      <c r="D138" s="106" t="s">
        <v>332</v>
      </c>
      <c r="E138" s="106">
        <v>45285</v>
      </c>
      <c r="F138" s="106" t="s">
        <v>296</v>
      </c>
      <c r="G138" s="108">
        <v>480</v>
      </c>
      <c r="H138" s="108">
        <v>1797555</v>
      </c>
      <c r="I138" s="108">
        <v>86282640</v>
      </c>
      <c r="K138" s="68" t="str">
        <f t="shared" si="2"/>
        <v>Спир</v>
      </c>
    </row>
    <row r="139" spans="1:11">
      <c r="A139" s="106">
        <v>5325190</v>
      </c>
      <c r="B139" s="106" t="s">
        <v>1213</v>
      </c>
      <c r="C139" s="107" t="s">
        <v>331</v>
      </c>
      <c r="D139" s="106" t="s">
        <v>332</v>
      </c>
      <c r="E139" s="106">
        <v>45285</v>
      </c>
      <c r="F139" s="106" t="s">
        <v>296</v>
      </c>
      <c r="G139" s="108">
        <v>480</v>
      </c>
      <c r="H139" s="108">
        <v>1797555</v>
      </c>
      <c r="I139" s="108">
        <v>86282640</v>
      </c>
      <c r="K139" s="68" t="str">
        <f t="shared" si="2"/>
        <v>Спир</v>
      </c>
    </row>
    <row r="140" spans="1:11">
      <c r="A140" s="106">
        <v>5325191</v>
      </c>
      <c r="B140" s="106" t="s">
        <v>1213</v>
      </c>
      <c r="C140" s="107" t="s">
        <v>434</v>
      </c>
      <c r="D140" s="106" t="s">
        <v>435</v>
      </c>
      <c r="E140" s="106">
        <v>45284</v>
      </c>
      <c r="F140" s="106" t="s">
        <v>293</v>
      </c>
      <c r="G140" s="108">
        <v>100</v>
      </c>
      <c r="H140" s="108">
        <v>1804001</v>
      </c>
      <c r="I140" s="108">
        <v>18040010</v>
      </c>
      <c r="K140" s="68" t="str">
        <f t="shared" si="2"/>
        <v>Спир</v>
      </c>
    </row>
    <row r="141" spans="1:11">
      <c r="A141" s="106">
        <v>5325192</v>
      </c>
      <c r="B141" s="106" t="s">
        <v>1213</v>
      </c>
      <c r="C141" s="107" t="s">
        <v>331</v>
      </c>
      <c r="D141" s="106" t="s">
        <v>332</v>
      </c>
      <c r="E141" s="106">
        <v>45284</v>
      </c>
      <c r="F141" s="106" t="s">
        <v>293</v>
      </c>
      <c r="G141" s="108">
        <v>480</v>
      </c>
      <c r="H141" s="108">
        <v>1803001</v>
      </c>
      <c r="I141" s="108">
        <v>86544048</v>
      </c>
      <c r="K141" s="68" t="str">
        <f t="shared" si="2"/>
        <v>Спир</v>
      </c>
    </row>
    <row r="142" spans="1:11">
      <c r="A142" s="106">
        <v>5325193</v>
      </c>
      <c r="B142" s="106" t="s">
        <v>1213</v>
      </c>
      <c r="C142" s="107" t="s">
        <v>331</v>
      </c>
      <c r="D142" s="106" t="s">
        <v>332</v>
      </c>
      <c r="E142" s="106">
        <v>45284</v>
      </c>
      <c r="F142" s="106" t="s">
        <v>293</v>
      </c>
      <c r="G142" s="108">
        <v>480</v>
      </c>
      <c r="H142" s="108">
        <v>1803001</v>
      </c>
      <c r="I142" s="108">
        <v>86544048</v>
      </c>
      <c r="K142" s="68" t="str">
        <f t="shared" si="2"/>
        <v>Спир</v>
      </c>
    </row>
    <row r="143" spans="1:11">
      <c r="A143" s="106">
        <v>5325695</v>
      </c>
      <c r="B143" s="106" t="s">
        <v>1213</v>
      </c>
      <c r="C143" s="107" t="s">
        <v>226</v>
      </c>
      <c r="D143" s="106" t="s">
        <v>227</v>
      </c>
      <c r="E143" s="106">
        <v>18521</v>
      </c>
      <c r="F143" s="106" t="s">
        <v>134</v>
      </c>
      <c r="G143" s="108">
        <v>100</v>
      </c>
      <c r="H143" s="108">
        <v>5288999</v>
      </c>
      <c r="I143" s="108">
        <v>5288999</v>
      </c>
      <c r="K143" s="68" t="str">
        <f t="shared" si="2"/>
        <v>Бард</v>
      </c>
    </row>
    <row r="144" spans="1:11">
      <c r="A144" s="106">
        <v>5326250</v>
      </c>
      <c r="B144" s="106" t="s">
        <v>1213</v>
      </c>
      <c r="C144" s="107" t="s">
        <v>346</v>
      </c>
      <c r="D144" s="106" t="s">
        <v>347</v>
      </c>
      <c r="E144" s="106">
        <v>45285</v>
      </c>
      <c r="F144" s="106" t="s">
        <v>296</v>
      </c>
      <c r="G144" s="108">
        <v>2000</v>
      </c>
      <c r="H144" s="108">
        <v>1806120</v>
      </c>
      <c r="I144" s="108">
        <v>361224000</v>
      </c>
      <c r="K144" s="68" t="str">
        <f t="shared" si="2"/>
        <v>Спир</v>
      </c>
    </row>
    <row r="145" spans="1:11">
      <c r="A145" s="106">
        <v>5326251</v>
      </c>
      <c r="B145" s="106" t="s">
        <v>1213</v>
      </c>
      <c r="C145" s="107" t="s">
        <v>331</v>
      </c>
      <c r="D145" s="106" t="s">
        <v>332</v>
      </c>
      <c r="E145" s="106">
        <v>45284</v>
      </c>
      <c r="F145" s="106" t="s">
        <v>293</v>
      </c>
      <c r="G145" s="108">
        <v>200</v>
      </c>
      <c r="H145" s="108">
        <v>1803001</v>
      </c>
      <c r="I145" s="108">
        <v>36060020</v>
      </c>
      <c r="K145" s="68" t="str">
        <f t="shared" si="2"/>
        <v>Спир</v>
      </c>
    </row>
    <row r="146" spans="1:11">
      <c r="A146" s="106">
        <v>5326252</v>
      </c>
      <c r="B146" s="106" t="s">
        <v>1213</v>
      </c>
      <c r="C146" s="107" t="s">
        <v>348</v>
      </c>
      <c r="D146" s="106" t="s">
        <v>349</v>
      </c>
      <c r="E146" s="106">
        <v>45284</v>
      </c>
      <c r="F146" s="106" t="s">
        <v>293</v>
      </c>
      <c r="G146" s="108">
        <v>1550</v>
      </c>
      <c r="H146" s="108">
        <v>1803001</v>
      </c>
      <c r="I146" s="108">
        <v>279465155</v>
      </c>
      <c r="K146" s="68" t="str">
        <f t="shared" si="2"/>
        <v>Спир</v>
      </c>
    </row>
    <row r="147" spans="1:11">
      <c r="A147" s="106">
        <v>5326253</v>
      </c>
      <c r="B147" s="106" t="s">
        <v>1213</v>
      </c>
      <c r="C147" s="107" t="s">
        <v>348</v>
      </c>
      <c r="D147" s="106" t="s">
        <v>349</v>
      </c>
      <c r="E147" s="106">
        <v>45284</v>
      </c>
      <c r="F147" s="106" t="s">
        <v>293</v>
      </c>
      <c r="G147" s="108">
        <v>1550</v>
      </c>
      <c r="H147" s="108">
        <v>1803001</v>
      </c>
      <c r="I147" s="108">
        <v>279465155</v>
      </c>
      <c r="K147" s="68" t="str">
        <f t="shared" si="2"/>
        <v>Спир</v>
      </c>
    </row>
    <row r="148" spans="1:11">
      <c r="A148" s="106">
        <v>5326419</v>
      </c>
      <c r="B148" s="106" t="s">
        <v>1213</v>
      </c>
      <c r="C148" s="107" t="s">
        <v>135</v>
      </c>
      <c r="D148" s="106" t="s">
        <v>136</v>
      </c>
      <c r="E148" s="106">
        <v>18521</v>
      </c>
      <c r="F148" s="106" t="s">
        <v>134</v>
      </c>
      <c r="G148" s="108">
        <v>500</v>
      </c>
      <c r="H148" s="108">
        <v>5278500</v>
      </c>
      <c r="I148" s="108">
        <v>26392500</v>
      </c>
      <c r="K148" s="68" t="str">
        <f t="shared" si="2"/>
        <v>Бард</v>
      </c>
    </row>
    <row r="149" spans="1:11" ht="30">
      <c r="A149" s="106">
        <v>5327748</v>
      </c>
      <c r="B149" s="106" t="s">
        <v>859</v>
      </c>
      <c r="C149" s="107" t="s">
        <v>452</v>
      </c>
      <c r="D149" s="106" t="s">
        <v>453</v>
      </c>
      <c r="E149" s="106">
        <v>45433</v>
      </c>
      <c r="F149" s="106" t="s">
        <v>297</v>
      </c>
      <c r="G149" s="108">
        <v>80</v>
      </c>
      <c r="H149" s="108">
        <v>1705000</v>
      </c>
      <c r="I149" s="108">
        <v>13640000</v>
      </c>
      <c r="K149" s="68" t="str">
        <f t="shared" si="2"/>
        <v>Спир</v>
      </c>
    </row>
    <row r="150" spans="1:11">
      <c r="A150" s="106">
        <v>5327760</v>
      </c>
      <c r="B150" s="106" t="s">
        <v>859</v>
      </c>
      <c r="C150" s="107" t="s">
        <v>313</v>
      </c>
      <c r="D150" s="106" t="s">
        <v>314</v>
      </c>
      <c r="E150" s="106">
        <v>45285</v>
      </c>
      <c r="F150" s="106" t="s">
        <v>296</v>
      </c>
      <c r="G150" s="108">
        <v>100</v>
      </c>
      <c r="H150" s="108">
        <v>1806000</v>
      </c>
      <c r="I150" s="108">
        <v>18060000</v>
      </c>
      <c r="K150" s="68" t="str">
        <f t="shared" si="2"/>
        <v>Спир</v>
      </c>
    </row>
    <row r="151" spans="1:11">
      <c r="A151" s="106">
        <v>5327761</v>
      </c>
      <c r="B151" s="106" t="s">
        <v>859</v>
      </c>
      <c r="C151" s="107" t="s">
        <v>346</v>
      </c>
      <c r="D151" s="106" t="s">
        <v>347</v>
      </c>
      <c r="E151" s="106">
        <v>45285</v>
      </c>
      <c r="F151" s="106" t="s">
        <v>296</v>
      </c>
      <c r="G151" s="108">
        <v>1550</v>
      </c>
      <c r="H151" s="108">
        <v>1798653</v>
      </c>
      <c r="I151" s="108">
        <v>278791215</v>
      </c>
      <c r="K151" s="68" t="str">
        <f t="shared" si="2"/>
        <v>Спир</v>
      </c>
    </row>
    <row r="152" spans="1:11">
      <c r="A152" s="106">
        <v>5327762</v>
      </c>
      <c r="B152" s="106" t="s">
        <v>859</v>
      </c>
      <c r="C152" s="107" t="s">
        <v>522</v>
      </c>
      <c r="D152" s="106" t="s">
        <v>523</v>
      </c>
      <c r="E152" s="106">
        <v>45284</v>
      </c>
      <c r="F152" s="106" t="s">
        <v>293</v>
      </c>
      <c r="G152" s="108">
        <v>40</v>
      </c>
      <c r="H152" s="108">
        <v>1803001</v>
      </c>
      <c r="I152" s="108">
        <v>7212004</v>
      </c>
      <c r="K152" s="68" t="str">
        <f t="shared" si="2"/>
        <v>Спир</v>
      </c>
    </row>
    <row r="153" spans="1:11">
      <c r="A153" s="106">
        <v>5328828</v>
      </c>
      <c r="B153" s="106" t="s">
        <v>859</v>
      </c>
      <c r="C153" s="107" t="s">
        <v>504</v>
      </c>
      <c r="D153" s="106" t="s">
        <v>505</v>
      </c>
      <c r="E153" s="106">
        <v>45433</v>
      </c>
      <c r="F153" s="106" t="s">
        <v>297</v>
      </c>
      <c r="G153" s="108">
        <v>100</v>
      </c>
      <c r="H153" s="108">
        <v>1708999</v>
      </c>
      <c r="I153" s="108">
        <v>17089990</v>
      </c>
      <c r="K153" s="68" t="str">
        <f t="shared" si="2"/>
        <v>Спир</v>
      </c>
    </row>
    <row r="154" spans="1:11">
      <c r="A154" s="106">
        <v>5329819</v>
      </c>
      <c r="B154" s="106" t="s">
        <v>868</v>
      </c>
      <c r="C154" s="107" t="s">
        <v>333</v>
      </c>
      <c r="D154" s="106" t="s">
        <v>334</v>
      </c>
      <c r="E154" s="106">
        <v>45284</v>
      </c>
      <c r="F154" s="106" t="s">
        <v>293</v>
      </c>
      <c r="G154" s="108">
        <v>1200</v>
      </c>
      <c r="H154" s="108">
        <v>1803001</v>
      </c>
      <c r="I154" s="108">
        <v>216360120</v>
      </c>
      <c r="K154" s="68" t="str">
        <f t="shared" si="2"/>
        <v>Спир</v>
      </c>
    </row>
    <row r="155" spans="1:11">
      <c r="A155" s="106">
        <v>5329820</v>
      </c>
      <c r="B155" s="106" t="s">
        <v>868</v>
      </c>
      <c r="C155" s="107" t="s">
        <v>331</v>
      </c>
      <c r="D155" s="106" t="s">
        <v>332</v>
      </c>
      <c r="E155" s="106">
        <v>45284</v>
      </c>
      <c r="F155" s="106" t="s">
        <v>293</v>
      </c>
      <c r="G155" s="108">
        <v>480</v>
      </c>
      <c r="H155" s="108">
        <v>1803000</v>
      </c>
      <c r="I155" s="108">
        <v>86544000</v>
      </c>
      <c r="K155" s="68" t="str">
        <f t="shared" si="2"/>
        <v>Спир</v>
      </c>
    </row>
    <row r="156" spans="1:11">
      <c r="A156" s="106">
        <v>5329821</v>
      </c>
      <c r="B156" s="106" t="s">
        <v>868</v>
      </c>
      <c r="C156" s="107" t="s">
        <v>331</v>
      </c>
      <c r="D156" s="106" t="s">
        <v>332</v>
      </c>
      <c r="E156" s="106">
        <v>45284</v>
      </c>
      <c r="F156" s="106" t="s">
        <v>293</v>
      </c>
      <c r="G156" s="108">
        <v>480</v>
      </c>
      <c r="H156" s="108">
        <v>1803000</v>
      </c>
      <c r="I156" s="108">
        <v>86544000</v>
      </c>
      <c r="K156" s="68" t="str">
        <f t="shared" si="2"/>
        <v>Спир</v>
      </c>
    </row>
    <row r="157" spans="1:11">
      <c r="A157" s="106">
        <v>5330308</v>
      </c>
      <c r="B157" s="106" t="s">
        <v>868</v>
      </c>
      <c r="C157" s="107" t="s">
        <v>204</v>
      </c>
      <c r="D157" s="106" t="s">
        <v>205</v>
      </c>
      <c r="E157" s="106">
        <v>18521</v>
      </c>
      <c r="F157" s="106" t="s">
        <v>134</v>
      </c>
      <c r="G157" s="108">
        <v>100</v>
      </c>
      <c r="H157" s="108">
        <v>5355999</v>
      </c>
      <c r="I157" s="108">
        <v>5355999</v>
      </c>
      <c r="K157" s="68" t="str">
        <f t="shared" si="2"/>
        <v>Бард</v>
      </c>
    </row>
    <row r="158" spans="1:11">
      <c r="A158" s="106">
        <v>5330309</v>
      </c>
      <c r="B158" s="106" t="s">
        <v>868</v>
      </c>
      <c r="C158" s="107" t="s">
        <v>135</v>
      </c>
      <c r="D158" s="106" t="s">
        <v>136</v>
      </c>
      <c r="E158" s="106">
        <v>18521</v>
      </c>
      <c r="F158" s="106" t="s">
        <v>134</v>
      </c>
      <c r="G158" s="108">
        <v>500</v>
      </c>
      <c r="H158" s="108">
        <v>5278500</v>
      </c>
      <c r="I158" s="108">
        <v>26392500</v>
      </c>
      <c r="K158" s="68" t="str">
        <f t="shared" si="2"/>
        <v>Бард</v>
      </c>
    </row>
    <row r="159" spans="1:11">
      <c r="A159" s="106">
        <v>5331621</v>
      </c>
      <c r="B159" s="106" t="s">
        <v>875</v>
      </c>
      <c r="C159" s="107" t="s">
        <v>450</v>
      </c>
      <c r="D159" s="106" t="s">
        <v>451</v>
      </c>
      <c r="E159" s="106">
        <v>45433</v>
      </c>
      <c r="F159" s="106" t="s">
        <v>297</v>
      </c>
      <c r="G159" s="108">
        <v>200</v>
      </c>
      <c r="H159" s="108">
        <v>1701001</v>
      </c>
      <c r="I159" s="108">
        <v>34020020</v>
      </c>
      <c r="K159" s="68" t="str">
        <f t="shared" si="2"/>
        <v>Спир</v>
      </c>
    </row>
    <row r="160" spans="1:11">
      <c r="A160" s="106">
        <v>5331632</v>
      </c>
      <c r="B160" s="106" t="s">
        <v>875</v>
      </c>
      <c r="C160" s="107" t="s">
        <v>331</v>
      </c>
      <c r="D160" s="106" t="s">
        <v>332</v>
      </c>
      <c r="E160" s="106">
        <v>45285</v>
      </c>
      <c r="F160" s="106" t="s">
        <v>296</v>
      </c>
      <c r="G160" s="108">
        <v>480</v>
      </c>
      <c r="H160" s="108">
        <v>1797555</v>
      </c>
      <c r="I160" s="108">
        <v>86282640</v>
      </c>
      <c r="K160" s="68" t="str">
        <f t="shared" si="2"/>
        <v>Спир</v>
      </c>
    </row>
    <row r="161" spans="1:11">
      <c r="A161" s="106">
        <v>5331633</v>
      </c>
      <c r="B161" s="106" t="s">
        <v>875</v>
      </c>
      <c r="C161" s="107" t="s">
        <v>331</v>
      </c>
      <c r="D161" s="106" t="s">
        <v>332</v>
      </c>
      <c r="E161" s="106">
        <v>45285</v>
      </c>
      <c r="F161" s="106" t="s">
        <v>296</v>
      </c>
      <c r="G161" s="108">
        <v>480</v>
      </c>
      <c r="H161" s="108">
        <v>1797555</v>
      </c>
      <c r="I161" s="108">
        <v>86282640</v>
      </c>
      <c r="K161" s="68" t="str">
        <f t="shared" si="2"/>
        <v>Спир</v>
      </c>
    </row>
    <row r="162" spans="1:11">
      <c r="A162" s="106">
        <v>5331634</v>
      </c>
      <c r="B162" s="106" t="s">
        <v>875</v>
      </c>
      <c r="C162" s="107" t="s">
        <v>415</v>
      </c>
      <c r="D162" s="106" t="s">
        <v>416</v>
      </c>
      <c r="E162" s="106">
        <v>45284</v>
      </c>
      <c r="F162" s="106" t="s">
        <v>293</v>
      </c>
      <c r="G162" s="108">
        <v>3300</v>
      </c>
      <c r="H162" s="108">
        <v>1804788</v>
      </c>
      <c r="I162" s="108">
        <v>595580040</v>
      </c>
      <c r="K162" s="68" t="str">
        <f t="shared" si="2"/>
        <v>Спир</v>
      </c>
    </row>
    <row r="163" spans="1:11">
      <c r="A163" s="106">
        <v>5331635</v>
      </c>
      <c r="B163" s="106" t="s">
        <v>875</v>
      </c>
      <c r="C163" s="107" t="s">
        <v>331</v>
      </c>
      <c r="D163" s="106" t="s">
        <v>332</v>
      </c>
      <c r="E163" s="106">
        <v>45284</v>
      </c>
      <c r="F163" s="106" t="s">
        <v>293</v>
      </c>
      <c r="G163" s="108">
        <v>480</v>
      </c>
      <c r="H163" s="108">
        <v>1803001</v>
      </c>
      <c r="I163" s="108">
        <v>86544048</v>
      </c>
      <c r="K163" s="68" t="str">
        <f t="shared" si="2"/>
        <v>Спир</v>
      </c>
    </row>
    <row r="164" spans="1:11">
      <c r="A164" s="106">
        <v>5331636</v>
      </c>
      <c r="B164" s="106" t="s">
        <v>875</v>
      </c>
      <c r="C164" s="107" t="s">
        <v>331</v>
      </c>
      <c r="D164" s="106" t="s">
        <v>332</v>
      </c>
      <c r="E164" s="106">
        <v>45284</v>
      </c>
      <c r="F164" s="106" t="s">
        <v>293</v>
      </c>
      <c r="G164" s="108">
        <v>480</v>
      </c>
      <c r="H164" s="108">
        <v>1803001</v>
      </c>
      <c r="I164" s="108">
        <v>86544048</v>
      </c>
      <c r="K164" s="68" t="str">
        <f t="shared" si="2"/>
        <v>Спир</v>
      </c>
    </row>
    <row r="165" spans="1:11">
      <c r="A165" s="106">
        <v>5332130</v>
      </c>
      <c r="B165" s="106" t="s">
        <v>875</v>
      </c>
      <c r="C165" s="107" t="s">
        <v>171</v>
      </c>
      <c r="D165" s="106" t="s">
        <v>172</v>
      </c>
      <c r="E165" s="106">
        <v>18521</v>
      </c>
      <c r="F165" s="106" t="s">
        <v>134</v>
      </c>
      <c r="G165" s="108">
        <v>600</v>
      </c>
      <c r="H165" s="108">
        <v>5279555</v>
      </c>
      <c r="I165" s="108">
        <v>31677330</v>
      </c>
      <c r="K165" s="68" t="str">
        <f t="shared" si="2"/>
        <v>Бард</v>
      </c>
    </row>
    <row r="166" spans="1:11">
      <c r="A166" s="106">
        <v>5332131</v>
      </c>
      <c r="B166" s="106" t="s">
        <v>875</v>
      </c>
      <c r="C166" s="107" t="s">
        <v>135</v>
      </c>
      <c r="D166" s="106" t="s">
        <v>136</v>
      </c>
      <c r="E166" s="106">
        <v>18521</v>
      </c>
      <c r="F166" s="106" t="s">
        <v>134</v>
      </c>
      <c r="G166" s="108">
        <v>400</v>
      </c>
      <c r="H166" s="108">
        <v>5278500</v>
      </c>
      <c r="I166" s="108">
        <v>21114000</v>
      </c>
      <c r="K166" s="68" t="str">
        <f t="shared" si="2"/>
        <v>Бард</v>
      </c>
    </row>
    <row r="167" spans="1:11">
      <c r="A167" s="106">
        <v>5332585</v>
      </c>
      <c r="B167" s="106" t="s">
        <v>875</v>
      </c>
      <c r="C167" s="107" t="s">
        <v>496</v>
      </c>
      <c r="D167" s="106" t="s">
        <v>497</v>
      </c>
      <c r="E167" s="106">
        <v>45433</v>
      </c>
      <c r="F167" s="106" t="s">
        <v>297</v>
      </c>
      <c r="G167" s="108">
        <v>300</v>
      </c>
      <c r="H167" s="108">
        <v>1715000</v>
      </c>
      <c r="I167" s="108">
        <v>51450000</v>
      </c>
      <c r="K167" s="68" t="str">
        <f t="shared" si="2"/>
        <v>Спир</v>
      </c>
    </row>
    <row r="168" spans="1:11">
      <c r="A168" s="106">
        <v>5332590</v>
      </c>
      <c r="B168" s="106" t="s">
        <v>875</v>
      </c>
      <c r="C168" s="107" t="s">
        <v>498</v>
      </c>
      <c r="D168" s="106" t="s">
        <v>499</v>
      </c>
      <c r="E168" s="106">
        <v>45285</v>
      </c>
      <c r="F168" s="106" t="s">
        <v>296</v>
      </c>
      <c r="G168" s="108">
        <v>400</v>
      </c>
      <c r="H168" s="108">
        <v>1798788</v>
      </c>
      <c r="I168" s="108">
        <v>71951520</v>
      </c>
      <c r="K168" s="68" t="str">
        <f t="shared" si="2"/>
        <v>Спир</v>
      </c>
    </row>
    <row r="169" spans="1:11">
      <c r="A169" s="106">
        <v>5332591</v>
      </c>
      <c r="B169" s="106" t="s">
        <v>875</v>
      </c>
      <c r="C169" s="107" t="s">
        <v>331</v>
      </c>
      <c r="D169" s="106" t="s">
        <v>332</v>
      </c>
      <c r="E169" s="106">
        <v>45285</v>
      </c>
      <c r="F169" s="106" t="s">
        <v>296</v>
      </c>
      <c r="G169" s="108">
        <v>480</v>
      </c>
      <c r="H169" s="108">
        <v>1797555</v>
      </c>
      <c r="I169" s="108">
        <v>86282640</v>
      </c>
      <c r="K169" s="68" t="str">
        <f t="shared" si="2"/>
        <v>Спир</v>
      </c>
    </row>
    <row r="170" spans="1:11">
      <c r="A170" s="106">
        <v>5332592</v>
      </c>
      <c r="B170" s="106" t="s">
        <v>875</v>
      </c>
      <c r="C170" s="107" t="s">
        <v>331</v>
      </c>
      <c r="D170" s="106" t="s">
        <v>332</v>
      </c>
      <c r="E170" s="106">
        <v>45285</v>
      </c>
      <c r="F170" s="106" t="s">
        <v>296</v>
      </c>
      <c r="G170" s="108">
        <v>480</v>
      </c>
      <c r="H170" s="108">
        <v>1797555</v>
      </c>
      <c r="I170" s="108">
        <v>86282640</v>
      </c>
      <c r="K170" s="68" t="str">
        <f t="shared" si="2"/>
        <v>Спир</v>
      </c>
    </row>
    <row r="171" spans="1:11">
      <c r="A171" s="106">
        <v>5332593</v>
      </c>
      <c r="B171" s="106" t="s">
        <v>875</v>
      </c>
      <c r="C171" s="107" t="s">
        <v>331</v>
      </c>
      <c r="D171" s="106" t="s">
        <v>332</v>
      </c>
      <c r="E171" s="106">
        <v>45285</v>
      </c>
      <c r="F171" s="106" t="s">
        <v>296</v>
      </c>
      <c r="G171" s="108">
        <v>480</v>
      </c>
      <c r="H171" s="108">
        <v>1797555</v>
      </c>
      <c r="I171" s="108">
        <v>86282640</v>
      </c>
      <c r="K171" s="68" t="str">
        <f t="shared" si="2"/>
        <v>Спир</v>
      </c>
    </row>
    <row r="172" spans="1:11">
      <c r="A172" s="106">
        <v>5332594</v>
      </c>
      <c r="B172" s="106" t="s">
        <v>875</v>
      </c>
      <c r="C172" s="107" t="s">
        <v>331</v>
      </c>
      <c r="D172" s="106" t="s">
        <v>332</v>
      </c>
      <c r="E172" s="106">
        <v>45285</v>
      </c>
      <c r="F172" s="106" t="s">
        <v>296</v>
      </c>
      <c r="G172" s="108">
        <v>480</v>
      </c>
      <c r="H172" s="108">
        <v>1797555</v>
      </c>
      <c r="I172" s="108">
        <v>86282640</v>
      </c>
      <c r="K172" s="68" t="str">
        <f t="shared" si="2"/>
        <v>Спир</v>
      </c>
    </row>
    <row r="173" spans="1:11" ht="30">
      <c r="A173" s="106">
        <v>5332595</v>
      </c>
      <c r="B173" s="106" t="s">
        <v>875</v>
      </c>
      <c r="C173" s="107" t="s">
        <v>512</v>
      </c>
      <c r="D173" s="106" t="s">
        <v>513</v>
      </c>
      <c r="E173" s="106">
        <v>45284</v>
      </c>
      <c r="F173" s="106" t="s">
        <v>293</v>
      </c>
      <c r="G173" s="108">
        <v>1630</v>
      </c>
      <c r="H173" s="108">
        <v>1805000</v>
      </c>
      <c r="I173" s="108">
        <v>294215000</v>
      </c>
      <c r="K173" s="68" t="str">
        <f t="shared" si="2"/>
        <v>Спир</v>
      </c>
    </row>
    <row r="174" spans="1:11">
      <c r="A174" s="106">
        <v>5332596</v>
      </c>
      <c r="B174" s="106" t="s">
        <v>875</v>
      </c>
      <c r="C174" s="107" t="s">
        <v>520</v>
      </c>
      <c r="D174" s="106" t="s">
        <v>521</v>
      </c>
      <c r="E174" s="106">
        <v>45284</v>
      </c>
      <c r="F174" s="106" t="s">
        <v>293</v>
      </c>
      <c r="G174" s="108">
        <v>1000</v>
      </c>
      <c r="H174" s="108">
        <v>1803777</v>
      </c>
      <c r="I174" s="108">
        <v>180377700</v>
      </c>
      <c r="K174" s="68" t="str">
        <f t="shared" si="2"/>
        <v>Спир</v>
      </c>
    </row>
    <row r="175" spans="1:11">
      <c r="A175" s="106">
        <v>5332735</v>
      </c>
      <c r="B175" s="106" t="s">
        <v>875</v>
      </c>
      <c r="C175" s="107" t="s">
        <v>594</v>
      </c>
      <c r="D175" s="106" t="s">
        <v>595</v>
      </c>
      <c r="E175" s="106">
        <v>18521</v>
      </c>
      <c r="F175" s="106" t="s">
        <v>134</v>
      </c>
      <c r="G175" s="108">
        <v>100</v>
      </c>
      <c r="H175" s="108">
        <v>5300000</v>
      </c>
      <c r="I175" s="108">
        <v>5300000</v>
      </c>
      <c r="K175" s="68" t="str">
        <f t="shared" si="2"/>
        <v>Бард</v>
      </c>
    </row>
    <row r="176" spans="1:11">
      <c r="A176" s="106">
        <v>5332736</v>
      </c>
      <c r="B176" s="106" t="s">
        <v>875</v>
      </c>
      <c r="C176" s="107" t="s">
        <v>135</v>
      </c>
      <c r="D176" s="106" t="s">
        <v>136</v>
      </c>
      <c r="E176" s="106">
        <v>18521</v>
      </c>
      <c r="F176" s="106" t="s">
        <v>134</v>
      </c>
      <c r="G176" s="108">
        <v>900</v>
      </c>
      <c r="H176" s="108">
        <v>5278500</v>
      </c>
      <c r="I176" s="108">
        <v>47506500</v>
      </c>
      <c r="K176" s="68" t="str">
        <f t="shared" si="2"/>
        <v>Бард</v>
      </c>
    </row>
    <row r="177" spans="1:11">
      <c r="A177" s="106">
        <v>5333316</v>
      </c>
      <c r="B177" s="106" t="s">
        <v>1212</v>
      </c>
      <c r="C177" s="107" t="s">
        <v>460</v>
      </c>
      <c r="D177" s="106" t="s">
        <v>461</v>
      </c>
      <c r="E177" s="106">
        <v>45285</v>
      </c>
      <c r="F177" s="106" t="s">
        <v>296</v>
      </c>
      <c r="G177" s="108">
        <v>3220</v>
      </c>
      <c r="H177" s="108">
        <v>1806788</v>
      </c>
      <c r="I177" s="108">
        <v>581785736</v>
      </c>
      <c r="K177" s="68" t="str">
        <f t="shared" si="2"/>
        <v>Спир</v>
      </c>
    </row>
    <row r="178" spans="1:11">
      <c r="A178" s="106">
        <v>5333317</v>
      </c>
      <c r="B178" s="106" t="s">
        <v>1212</v>
      </c>
      <c r="C178" s="107" t="s">
        <v>331</v>
      </c>
      <c r="D178" s="106" t="s">
        <v>332</v>
      </c>
      <c r="E178" s="106">
        <v>45285</v>
      </c>
      <c r="F178" s="106" t="s">
        <v>296</v>
      </c>
      <c r="G178" s="108">
        <v>960</v>
      </c>
      <c r="H178" s="108">
        <v>1798788</v>
      </c>
      <c r="I178" s="108">
        <v>172683648</v>
      </c>
      <c r="K178" s="68" t="str">
        <f t="shared" si="2"/>
        <v>Спир</v>
      </c>
    </row>
    <row r="179" spans="1:11">
      <c r="A179" s="106">
        <v>5333318</v>
      </c>
      <c r="B179" s="106" t="s">
        <v>1212</v>
      </c>
      <c r="C179" s="107" t="s">
        <v>331</v>
      </c>
      <c r="D179" s="106" t="s">
        <v>332</v>
      </c>
      <c r="E179" s="106">
        <v>45285</v>
      </c>
      <c r="F179" s="106" t="s">
        <v>296</v>
      </c>
      <c r="G179" s="108">
        <v>960</v>
      </c>
      <c r="H179" s="108">
        <v>1798788</v>
      </c>
      <c r="I179" s="108">
        <v>172683648</v>
      </c>
      <c r="K179" s="68" t="str">
        <f t="shared" si="2"/>
        <v>Спир</v>
      </c>
    </row>
    <row r="180" spans="1:11">
      <c r="A180" s="106">
        <v>5333319</v>
      </c>
      <c r="B180" s="106" t="s">
        <v>1212</v>
      </c>
      <c r="C180" s="107" t="s">
        <v>331</v>
      </c>
      <c r="D180" s="106" t="s">
        <v>332</v>
      </c>
      <c r="E180" s="106">
        <v>45285</v>
      </c>
      <c r="F180" s="106" t="s">
        <v>296</v>
      </c>
      <c r="G180" s="108">
        <v>960</v>
      </c>
      <c r="H180" s="108">
        <v>1798788</v>
      </c>
      <c r="I180" s="108">
        <v>172683648</v>
      </c>
      <c r="K180" s="68" t="str">
        <f t="shared" si="2"/>
        <v>Спир</v>
      </c>
    </row>
    <row r="181" spans="1:11">
      <c r="A181" s="106">
        <v>5333320</v>
      </c>
      <c r="B181" s="106" t="s">
        <v>1212</v>
      </c>
      <c r="C181" s="107" t="s">
        <v>331</v>
      </c>
      <c r="D181" s="106" t="s">
        <v>332</v>
      </c>
      <c r="E181" s="106">
        <v>45285</v>
      </c>
      <c r="F181" s="106" t="s">
        <v>296</v>
      </c>
      <c r="G181" s="108">
        <v>960</v>
      </c>
      <c r="H181" s="108">
        <v>1798788</v>
      </c>
      <c r="I181" s="108">
        <v>172683648</v>
      </c>
      <c r="K181" s="68" t="str">
        <f t="shared" si="2"/>
        <v>Спир</v>
      </c>
    </row>
    <row r="182" spans="1:11">
      <c r="A182" s="106">
        <v>5333321</v>
      </c>
      <c r="B182" s="106" t="s">
        <v>1212</v>
      </c>
      <c r="C182" s="107" t="s">
        <v>305</v>
      </c>
      <c r="D182" s="106" t="s">
        <v>306</v>
      </c>
      <c r="E182" s="106">
        <v>45284</v>
      </c>
      <c r="F182" s="106" t="s">
        <v>293</v>
      </c>
      <c r="G182" s="108">
        <v>800</v>
      </c>
      <c r="H182" s="108">
        <v>1808788</v>
      </c>
      <c r="I182" s="108">
        <v>144703040</v>
      </c>
      <c r="K182" s="68" t="str">
        <f t="shared" si="2"/>
        <v>Спир</v>
      </c>
    </row>
    <row r="183" spans="1:11">
      <c r="A183" s="106">
        <v>5333322</v>
      </c>
      <c r="B183" s="106" t="s">
        <v>1212</v>
      </c>
      <c r="C183" s="107" t="s">
        <v>331</v>
      </c>
      <c r="D183" s="106" t="s">
        <v>332</v>
      </c>
      <c r="E183" s="106">
        <v>45284</v>
      </c>
      <c r="F183" s="106" t="s">
        <v>293</v>
      </c>
      <c r="G183" s="108">
        <v>480</v>
      </c>
      <c r="H183" s="108">
        <v>1805788</v>
      </c>
      <c r="I183" s="108">
        <v>86677824</v>
      </c>
      <c r="K183" s="68" t="str">
        <f t="shared" si="2"/>
        <v>Спир</v>
      </c>
    </row>
    <row r="184" spans="1:11">
      <c r="A184" s="106">
        <v>5333323</v>
      </c>
      <c r="B184" s="106" t="s">
        <v>1212</v>
      </c>
      <c r="C184" s="107" t="s">
        <v>331</v>
      </c>
      <c r="D184" s="106" t="s">
        <v>332</v>
      </c>
      <c r="E184" s="106">
        <v>45284</v>
      </c>
      <c r="F184" s="106" t="s">
        <v>293</v>
      </c>
      <c r="G184" s="108">
        <v>480</v>
      </c>
      <c r="H184" s="108">
        <v>1805788</v>
      </c>
      <c r="I184" s="108">
        <v>86677824</v>
      </c>
      <c r="K184" s="68" t="str">
        <f t="shared" si="2"/>
        <v>Спир</v>
      </c>
    </row>
    <row r="185" spans="1:11">
      <c r="A185" s="106">
        <v>5333324</v>
      </c>
      <c r="B185" s="106" t="s">
        <v>1212</v>
      </c>
      <c r="C185" s="107" t="s">
        <v>331</v>
      </c>
      <c r="D185" s="106" t="s">
        <v>332</v>
      </c>
      <c r="E185" s="106">
        <v>45284</v>
      </c>
      <c r="F185" s="106" t="s">
        <v>293</v>
      </c>
      <c r="G185" s="108">
        <v>480</v>
      </c>
      <c r="H185" s="108">
        <v>1805788</v>
      </c>
      <c r="I185" s="108">
        <v>86677824</v>
      </c>
      <c r="K185" s="68" t="str">
        <f t="shared" si="2"/>
        <v>Спир</v>
      </c>
    </row>
    <row r="186" spans="1:11">
      <c r="A186" s="106">
        <v>5333325</v>
      </c>
      <c r="B186" s="106" t="s">
        <v>1212</v>
      </c>
      <c r="C186" s="107" t="s">
        <v>331</v>
      </c>
      <c r="D186" s="106" t="s">
        <v>332</v>
      </c>
      <c r="E186" s="106">
        <v>45284</v>
      </c>
      <c r="F186" s="106" t="s">
        <v>293</v>
      </c>
      <c r="G186" s="108">
        <v>480</v>
      </c>
      <c r="H186" s="108">
        <v>1805788</v>
      </c>
      <c r="I186" s="108">
        <v>86677824</v>
      </c>
      <c r="K186" s="68" t="str">
        <f t="shared" si="2"/>
        <v>Спир</v>
      </c>
    </row>
    <row r="187" spans="1:11">
      <c r="A187" s="106">
        <v>5333875</v>
      </c>
      <c r="B187" s="106" t="s">
        <v>1212</v>
      </c>
      <c r="C187" s="107" t="s">
        <v>135</v>
      </c>
      <c r="D187" s="106" t="s">
        <v>136</v>
      </c>
      <c r="E187" s="106">
        <v>18521</v>
      </c>
      <c r="F187" s="106" t="s">
        <v>134</v>
      </c>
      <c r="G187" s="108">
        <v>2000</v>
      </c>
      <c r="H187" s="108">
        <v>5278500</v>
      </c>
      <c r="I187" s="108">
        <v>105570000</v>
      </c>
      <c r="K187" s="68" t="str">
        <f t="shared" si="2"/>
        <v>Бард</v>
      </c>
    </row>
    <row r="188" spans="1:11">
      <c r="A188" s="106">
        <v>5334380</v>
      </c>
      <c r="B188" s="106" t="s">
        <v>1212</v>
      </c>
      <c r="C188" s="107" t="s">
        <v>482</v>
      </c>
      <c r="D188" s="106" t="s">
        <v>483</v>
      </c>
      <c r="E188" s="106">
        <v>45284</v>
      </c>
      <c r="F188" s="106" t="s">
        <v>293</v>
      </c>
      <c r="G188" s="108">
        <v>3140</v>
      </c>
      <c r="H188" s="108">
        <v>1808788</v>
      </c>
      <c r="I188" s="108">
        <v>567959432</v>
      </c>
      <c r="K188" s="68" t="str">
        <f t="shared" si="2"/>
        <v>Спир</v>
      </c>
    </row>
    <row r="189" spans="1:11">
      <c r="A189" s="106">
        <v>5334381</v>
      </c>
      <c r="B189" s="106" t="s">
        <v>1212</v>
      </c>
      <c r="C189" s="107" t="s">
        <v>602</v>
      </c>
      <c r="D189" s="106" t="s">
        <v>603</v>
      </c>
      <c r="E189" s="106">
        <v>45284</v>
      </c>
      <c r="F189" s="106" t="s">
        <v>293</v>
      </c>
      <c r="G189" s="108">
        <v>50</v>
      </c>
      <c r="H189" s="108">
        <v>1806799</v>
      </c>
      <c r="I189" s="108">
        <v>9033995</v>
      </c>
      <c r="K189" s="68" t="str">
        <f t="shared" si="2"/>
        <v>Спир</v>
      </c>
    </row>
    <row r="190" spans="1:11">
      <c r="A190" s="106">
        <v>5334382</v>
      </c>
      <c r="B190" s="106" t="s">
        <v>1212</v>
      </c>
      <c r="C190" s="107" t="s">
        <v>350</v>
      </c>
      <c r="D190" s="106" t="s">
        <v>351</v>
      </c>
      <c r="E190" s="106">
        <v>45284</v>
      </c>
      <c r="F190" s="106" t="s">
        <v>293</v>
      </c>
      <c r="G190" s="108">
        <v>450</v>
      </c>
      <c r="H190" s="108">
        <v>1806788</v>
      </c>
      <c r="I190" s="108">
        <v>81305460</v>
      </c>
      <c r="K190" s="68" t="str">
        <f t="shared" si="2"/>
        <v>Спир</v>
      </c>
    </row>
    <row r="191" spans="1:11">
      <c r="A191" s="106">
        <v>5334507</v>
      </c>
      <c r="B191" s="106" t="s">
        <v>1212</v>
      </c>
      <c r="C191" s="107" t="s">
        <v>135</v>
      </c>
      <c r="D191" s="106" t="s">
        <v>136</v>
      </c>
      <c r="E191" s="106">
        <v>18521</v>
      </c>
      <c r="F191" s="106" t="s">
        <v>134</v>
      </c>
      <c r="G191" s="108">
        <v>300</v>
      </c>
      <c r="H191" s="108">
        <v>5278500</v>
      </c>
      <c r="I191" s="108">
        <v>15835500</v>
      </c>
      <c r="K191" s="68" t="str">
        <f t="shared" si="2"/>
        <v>Бард</v>
      </c>
    </row>
    <row r="192" spans="1:11">
      <c r="A192" s="106">
        <v>5335089</v>
      </c>
      <c r="B192" s="106" t="s">
        <v>1211</v>
      </c>
      <c r="C192" s="107" t="s">
        <v>364</v>
      </c>
      <c r="D192" s="106" t="s">
        <v>365</v>
      </c>
      <c r="E192" s="106">
        <v>45433</v>
      </c>
      <c r="F192" s="106" t="s">
        <v>297</v>
      </c>
      <c r="G192" s="108">
        <v>100</v>
      </c>
      <c r="H192" s="108">
        <v>1702999</v>
      </c>
      <c r="I192" s="108">
        <v>17029990</v>
      </c>
      <c r="K192" s="68" t="str">
        <f t="shared" si="2"/>
        <v>Спир</v>
      </c>
    </row>
    <row r="193" spans="1:11">
      <c r="A193" s="106">
        <v>5335096</v>
      </c>
      <c r="B193" s="106" t="s">
        <v>1211</v>
      </c>
      <c r="C193" s="107" t="s">
        <v>464</v>
      </c>
      <c r="D193" s="106" t="s">
        <v>465</v>
      </c>
      <c r="E193" s="106">
        <v>45285</v>
      </c>
      <c r="F193" s="106" t="s">
        <v>296</v>
      </c>
      <c r="G193" s="108">
        <v>500</v>
      </c>
      <c r="H193" s="108">
        <v>1806999</v>
      </c>
      <c r="I193" s="108">
        <v>90349950</v>
      </c>
      <c r="K193" s="68" t="str">
        <f t="shared" si="2"/>
        <v>Спир</v>
      </c>
    </row>
    <row r="194" spans="1:11">
      <c r="A194" s="106">
        <v>5335097</v>
      </c>
      <c r="B194" s="106" t="s">
        <v>1211</v>
      </c>
      <c r="C194" s="107" t="s">
        <v>438</v>
      </c>
      <c r="D194" s="106" t="s">
        <v>439</v>
      </c>
      <c r="E194" s="106">
        <v>45285</v>
      </c>
      <c r="F194" s="106" t="s">
        <v>296</v>
      </c>
      <c r="G194" s="108">
        <v>100</v>
      </c>
      <c r="H194" s="108">
        <v>1805999</v>
      </c>
      <c r="I194" s="108">
        <v>18059990</v>
      </c>
      <c r="K194" s="68" t="str">
        <f t="shared" si="2"/>
        <v>Спир</v>
      </c>
    </row>
    <row r="195" spans="1:11">
      <c r="A195" s="106">
        <v>5335098</v>
      </c>
      <c r="B195" s="106" t="s">
        <v>1211</v>
      </c>
      <c r="C195" s="107" t="s">
        <v>348</v>
      </c>
      <c r="D195" s="106" t="s">
        <v>349</v>
      </c>
      <c r="E195" s="106">
        <v>45285</v>
      </c>
      <c r="F195" s="106" t="s">
        <v>296</v>
      </c>
      <c r="G195" s="108">
        <v>1550</v>
      </c>
      <c r="H195" s="108">
        <v>1803000</v>
      </c>
      <c r="I195" s="108">
        <v>279465000</v>
      </c>
      <c r="K195" s="68" t="str">
        <f t="shared" si="2"/>
        <v>Спир</v>
      </c>
    </row>
    <row r="196" spans="1:11">
      <c r="A196" s="106">
        <v>5335099</v>
      </c>
      <c r="B196" s="106" t="s">
        <v>1211</v>
      </c>
      <c r="C196" s="107" t="s">
        <v>585</v>
      </c>
      <c r="D196" s="106" t="s">
        <v>586</v>
      </c>
      <c r="E196" s="106">
        <v>45285</v>
      </c>
      <c r="F196" s="106" t="s">
        <v>296</v>
      </c>
      <c r="G196" s="108">
        <v>1200</v>
      </c>
      <c r="H196" s="108">
        <v>1802999</v>
      </c>
      <c r="I196" s="108">
        <v>216359880</v>
      </c>
      <c r="K196" s="68" t="str">
        <f t="shared" si="2"/>
        <v>Спир</v>
      </c>
    </row>
    <row r="197" spans="1:11">
      <c r="A197" s="106">
        <v>5335100</v>
      </c>
      <c r="B197" s="106" t="s">
        <v>1211</v>
      </c>
      <c r="C197" s="107" t="s">
        <v>434</v>
      </c>
      <c r="D197" s="106" t="s">
        <v>435</v>
      </c>
      <c r="E197" s="106">
        <v>45285</v>
      </c>
      <c r="F197" s="106" t="s">
        <v>296</v>
      </c>
      <c r="G197" s="108">
        <v>100</v>
      </c>
      <c r="H197" s="108">
        <v>1802999</v>
      </c>
      <c r="I197" s="108">
        <v>18029990</v>
      </c>
      <c r="K197" s="68" t="str">
        <f t="shared" ref="K197:K260" si="3">LEFT(F197,4)</f>
        <v>Спир</v>
      </c>
    </row>
    <row r="198" spans="1:11">
      <c r="A198" s="106">
        <v>5335101</v>
      </c>
      <c r="B198" s="106" t="s">
        <v>1211</v>
      </c>
      <c r="C198" s="107" t="s">
        <v>498</v>
      </c>
      <c r="D198" s="106" t="s">
        <v>499</v>
      </c>
      <c r="E198" s="106">
        <v>45285</v>
      </c>
      <c r="F198" s="106" t="s">
        <v>296</v>
      </c>
      <c r="G198" s="108">
        <v>1550</v>
      </c>
      <c r="H198" s="108">
        <v>1801788</v>
      </c>
      <c r="I198" s="108">
        <v>279277140</v>
      </c>
      <c r="K198" s="68" t="str">
        <f t="shared" si="3"/>
        <v>Спир</v>
      </c>
    </row>
    <row r="199" spans="1:11">
      <c r="A199" s="106">
        <v>5335557</v>
      </c>
      <c r="B199" s="106" t="s">
        <v>1211</v>
      </c>
      <c r="C199" s="107" t="s">
        <v>600</v>
      </c>
      <c r="D199" s="106" t="s">
        <v>601</v>
      </c>
      <c r="E199" s="106">
        <v>18521</v>
      </c>
      <c r="F199" s="106" t="s">
        <v>134</v>
      </c>
      <c r="G199" s="108">
        <v>100</v>
      </c>
      <c r="H199" s="108">
        <v>5305000</v>
      </c>
      <c r="I199" s="108">
        <v>5305000</v>
      </c>
      <c r="K199" s="68" t="str">
        <f t="shared" si="3"/>
        <v>Бард</v>
      </c>
    </row>
    <row r="200" spans="1:11">
      <c r="A200" s="106">
        <v>5335558</v>
      </c>
      <c r="B200" s="106" t="s">
        <v>1211</v>
      </c>
      <c r="C200" s="107" t="s">
        <v>1172</v>
      </c>
      <c r="D200" s="106" t="s">
        <v>1173</v>
      </c>
      <c r="E200" s="106">
        <v>18521</v>
      </c>
      <c r="F200" s="106" t="s">
        <v>134</v>
      </c>
      <c r="G200" s="108">
        <v>100</v>
      </c>
      <c r="H200" s="108">
        <v>5301999</v>
      </c>
      <c r="I200" s="108">
        <v>5301999</v>
      </c>
      <c r="K200" s="68" t="str">
        <f t="shared" si="3"/>
        <v>Бард</v>
      </c>
    </row>
    <row r="201" spans="1:11">
      <c r="A201" s="106">
        <v>5335559</v>
      </c>
      <c r="B201" s="106" t="s">
        <v>1211</v>
      </c>
      <c r="C201" s="107" t="s">
        <v>132</v>
      </c>
      <c r="D201" s="106" t="s">
        <v>133</v>
      </c>
      <c r="E201" s="106">
        <v>18521</v>
      </c>
      <c r="F201" s="106" t="s">
        <v>134</v>
      </c>
      <c r="G201" s="108">
        <v>200</v>
      </c>
      <c r="H201" s="108">
        <v>5278525</v>
      </c>
      <c r="I201" s="108">
        <v>10557050</v>
      </c>
      <c r="K201" s="68" t="str">
        <f t="shared" si="3"/>
        <v>Бард</v>
      </c>
    </row>
    <row r="202" spans="1:11">
      <c r="A202" s="106">
        <v>5335560</v>
      </c>
      <c r="B202" s="106" t="s">
        <v>1211</v>
      </c>
      <c r="C202" s="107" t="s">
        <v>135</v>
      </c>
      <c r="D202" s="106" t="s">
        <v>136</v>
      </c>
      <c r="E202" s="106">
        <v>18521</v>
      </c>
      <c r="F202" s="106" t="s">
        <v>134</v>
      </c>
      <c r="G202" s="108">
        <v>100</v>
      </c>
      <c r="H202" s="108">
        <v>5278500</v>
      </c>
      <c r="I202" s="108">
        <v>5278500</v>
      </c>
      <c r="K202" s="68" t="str">
        <f t="shared" si="3"/>
        <v>Бард</v>
      </c>
    </row>
    <row r="203" spans="1:11" ht="30">
      <c r="A203" s="106">
        <v>5336456</v>
      </c>
      <c r="B203" s="106" t="s">
        <v>1147</v>
      </c>
      <c r="C203" s="107" t="s">
        <v>462</v>
      </c>
      <c r="D203" s="106" t="s">
        <v>463</v>
      </c>
      <c r="E203" s="106">
        <v>45433</v>
      </c>
      <c r="F203" s="106" t="s">
        <v>297</v>
      </c>
      <c r="G203" s="108">
        <v>150</v>
      </c>
      <c r="H203" s="108">
        <v>1731001</v>
      </c>
      <c r="I203" s="108">
        <v>25965015</v>
      </c>
      <c r="K203" s="68" t="str">
        <f t="shared" si="3"/>
        <v>Спир</v>
      </c>
    </row>
    <row r="204" spans="1:11" ht="30">
      <c r="A204" s="106">
        <v>5336464</v>
      </c>
      <c r="B204" s="106" t="s">
        <v>1147</v>
      </c>
      <c r="C204" s="107" t="s">
        <v>432</v>
      </c>
      <c r="D204" s="106" t="s">
        <v>433</v>
      </c>
      <c r="E204" s="106">
        <v>45285</v>
      </c>
      <c r="F204" s="106" t="s">
        <v>296</v>
      </c>
      <c r="G204" s="108">
        <v>3000</v>
      </c>
      <c r="H204" s="108">
        <v>1808000</v>
      </c>
      <c r="I204" s="108">
        <v>542400000</v>
      </c>
      <c r="K204" s="68" t="str">
        <f t="shared" si="3"/>
        <v>Спир</v>
      </c>
    </row>
    <row r="205" spans="1:11">
      <c r="A205" s="106">
        <v>5336465</v>
      </c>
      <c r="B205" s="106" t="s">
        <v>1147</v>
      </c>
      <c r="C205" s="107" t="s">
        <v>438</v>
      </c>
      <c r="D205" s="106" t="s">
        <v>439</v>
      </c>
      <c r="E205" s="106">
        <v>45285</v>
      </c>
      <c r="F205" s="106" t="s">
        <v>296</v>
      </c>
      <c r="G205" s="108">
        <v>100</v>
      </c>
      <c r="H205" s="108">
        <v>1805999</v>
      </c>
      <c r="I205" s="108">
        <v>18059990</v>
      </c>
      <c r="K205" s="68" t="str">
        <f t="shared" si="3"/>
        <v>Спир</v>
      </c>
    </row>
    <row r="206" spans="1:11">
      <c r="A206" s="106">
        <v>5336466</v>
      </c>
      <c r="B206" s="106" t="s">
        <v>1147</v>
      </c>
      <c r="C206" s="107" t="s">
        <v>527</v>
      </c>
      <c r="D206" s="106" t="s">
        <v>528</v>
      </c>
      <c r="E206" s="106">
        <v>45285</v>
      </c>
      <c r="F206" s="106" t="s">
        <v>296</v>
      </c>
      <c r="G206" s="108">
        <v>1400</v>
      </c>
      <c r="H206" s="108">
        <v>1805111</v>
      </c>
      <c r="I206" s="108">
        <v>252715540</v>
      </c>
      <c r="K206" s="68" t="str">
        <f t="shared" si="3"/>
        <v>Спир</v>
      </c>
    </row>
    <row r="207" spans="1:11">
      <c r="A207" s="106">
        <v>5336467</v>
      </c>
      <c r="B207" s="106" t="s">
        <v>1147</v>
      </c>
      <c r="C207" s="107" t="s">
        <v>488</v>
      </c>
      <c r="D207" s="106" t="s">
        <v>489</v>
      </c>
      <c r="E207" s="106">
        <v>45285</v>
      </c>
      <c r="F207" s="106" t="s">
        <v>296</v>
      </c>
      <c r="G207" s="108">
        <v>200</v>
      </c>
      <c r="H207" s="108">
        <v>1800777</v>
      </c>
      <c r="I207" s="108">
        <v>36015540</v>
      </c>
      <c r="K207" s="68" t="str">
        <f t="shared" si="3"/>
        <v>Спир</v>
      </c>
    </row>
    <row r="208" spans="1:11">
      <c r="A208" s="106">
        <v>5336468</v>
      </c>
      <c r="B208" s="106" t="s">
        <v>1147</v>
      </c>
      <c r="C208" s="107" t="s">
        <v>1209</v>
      </c>
      <c r="D208" s="106" t="s">
        <v>1210</v>
      </c>
      <c r="E208" s="106">
        <v>45285</v>
      </c>
      <c r="F208" s="106" t="s">
        <v>296</v>
      </c>
      <c r="G208" s="108">
        <v>100</v>
      </c>
      <c r="H208" s="108">
        <v>1800777</v>
      </c>
      <c r="I208" s="108">
        <v>18007770</v>
      </c>
      <c r="K208" s="68" t="str">
        <f t="shared" si="3"/>
        <v>Спир</v>
      </c>
    </row>
    <row r="209" spans="1:11">
      <c r="A209" s="106">
        <v>5336469</v>
      </c>
      <c r="B209" s="106" t="s">
        <v>1147</v>
      </c>
      <c r="C209" s="107" t="s">
        <v>315</v>
      </c>
      <c r="D209" s="106" t="s">
        <v>316</v>
      </c>
      <c r="E209" s="106">
        <v>45285</v>
      </c>
      <c r="F209" s="106" t="s">
        <v>296</v>
      </c>
      <c r="G209" s="108">
        <v>20</v>
      </c>
      <c r="H209" s="108">
        <v>1800777</v>
      </c>
      <c r="I209" s="108">
        <v>3601554</v>
      </c>
      <c r="K209" s="68" t="str">
        <f t="shared" si="3"/>
        <v>Спир</v>
      </c>
    </row>
    <row r="210" spans="1:11">
      <c r="A210" s="106">
        <v>5336470</v>
      </c>
      <c r="B210" s="106" t="s">
        <v>1147</v>
      </c>
      <c r="C210" s="107" t="s">
        <v>454</v>
      </c>
      <c r="D210" s="106" t="s">
        <v>455</v>
      </c>
      <c r="E210" s="106">
        <v>45285</v>
      </c>
      <c r="F210" s="106" t="s">
        <v>296</v>
      </c>
      <c r="G210" s="108">
        <v>150</v>
      </c>
      <c r="H210" s="108">
        <v>1798777</v>
      </c>
      <c r="I210" s="108">
        <v>26981655</v>
      </c>
      <c r="K210" s="68" t="str">
        <f t="shared" si="3"/>
        <v>Спир</v>
      </c>
    </row>
    <row r="211" spans="1:11">
      <c r="A211" s="106">
        <v>5336471</v>
      </c>
      <c r="B211" s="106" t="s">
        <v>1147</v>
      </c>
      <c r="C211" s="107" t="s">
        <v>585</v>
      </c>
      <c r="D211" s="106" t="s">
        <v>586</v>
      </c>
      <c r="E211" s="106">
        <v>45285</v>
      </c>
      <c r="F211" s="106" t="s">
        <v>296</v>
      </c>
      <c r="G211" s="108">
        <v>30</v>
      </c>
      <c r="H211" s="108">
        <v>1798000</v>
      </c>
      <c r="I211" s="108">
        <v>5394000</v>
      </c>
      <c r="K211" s="68" t="str">
        <f t="shared" si="3"/>
        <v>Спир</v>
      </c>
    </row>
    <row r="212" spans="1:11">
      <c r="A212" s="106">
        <v>5336882</v>
      </c>
      <c r="B212" s="106" t="s">
        <v>1147</v>
      </c>
      <c r="C212" s="107" t="s">
        <v>204</v>
      </c>
      <c r="D212" s="106" t="s">
        <v>205</v>
      </c>
      <c r="E212" s="106">
        <v>18521</v>
      </c>
      <c r="F212" s="106" t="s">
        <v>134</v>
      </c>
      <c r="G212" s="108">
        <v>100</v>
      </c>
      <c r="H212" s="108">
        <v>5350999</v>
      </c>
      <c r="I212" s="108">
        <v>5350999</v>
      </c>
      <c r="K212" s="68" t="str">
        <f t="shared" si="3"/>
        <v>Бард</v>
      </c>
    </row>
    <row r="213" spans="1:11">
      <c r="A213" s="106">
        <v>5336883</v>
      </c>
      <c r="B213" s="106" t="s">
        <v>1147</v>
      </c>
      <c r="C213" s="107" t="s">
        <v>135</v>
      </c>
      <c r="D213" s="106" t="s">
        <v>136</v>
      </c>
      <c r="E213" s="106">
        <v>18521</v>
      </c>
      <c r="F213" s="106" t="s">
        <v>134</v>
      </c>
      <c r="G213" s="108">
        <v>400</v>
      </c>
      <c r="H213" s="108">
        <v>5278500</v>
      </c>
      <c r="I213" s="108">
        <v>21114000</v>
      </c>
      <c r="K213" s="68" t="str">
        <f t="shared" si="3"/>
        <v>Бард</v>
      </c>
    </row>
    <row r="214" spans="1:11">
      <c r="A214" s="106">
        <v>5337292</v>
      </c>
      <c r="B214" s="106" t="s">
        <v>1147</v>
      </c>
      <c r="C214" s="107" t="s">
        <v>612</v>
      </c>
      <c r="D214" s="106" t="s">
        <v>613</v>
      </c>
      <c r="E214" s="106">
        <v>45433</v>
      </c>
      <c r="F214" s="106" t="s">
        <v>297</v>
      </c>
      <c r="G214" s="108">
        <v>400</v>
      </c>
      <c r="H214" s="108">
        <v>1723000</v>
      </c>
      <c r="I214" s="108">
        <v>68920000</v>
      </c>
      <c r="K214" s="68" t="str">
        <f t="shared" si="3"/>
        <v>Спир</v>
      </c>
    </row>
    <row r="215" spans="1:11">
      <c r="A215" s="106">
        <v>5337966</v>
      </c>
      <c r="B215" s="106" t="s">
        <v>881</v>
      </c>
      <c r="C215" s="107" t="s">
        <v>1207</v>
      </c>
      <c r="D215" s="106" t="s">
        <v>1208</v>
      </c>
      <c r="E215" s="106">
        <v>45433</v>
      </c>
      <c r="F215" s="106" t="s">
        <v>297</v>
      </c>
      <c r="G215" s="108">
        <v>150</v>
      </c>
      <c r="H215" s="108">
        <v>1702000</v>
      </c>
      <c r="I215" s="108">
        <v>25530000</v>
      </c>
      <c r="K215" s="68" t="str">
        <f t="shared" si="3"/>
        <v>Спир</v>
      </c>
    </row>
    <row r="216" spans="1:11">
      <c r="A216" s="106">
        <v>5337978</v>
      </c>
      <c r="B216" s="106" t="s">
        <v>881</v>
      </c>
      <c r="C216" s="107" t="s">
        <v>346</v>
      </c>
      <c r="D216" s="106" t="s">
        <v>347</v>
      </c>
      <c r="E216" s="106">
        <v>45285</v>
      </c>
      <c r="F216" s="106" t="s">
        <v>296</v>
      </c>
      <c r="G216" s="108">
        <v>3550</v>
      </c>
      <c r="H216" s="108">
        <v>1803125</v>
      </c>
      <c r="I216" s="108">
        <v>640109375</v>
      </c>
      <c r="K216" s="68" t="str">
        <f t="shared" si="3"/>
        <v>Спир</v>
      </c>
    </row>
    <row r="217" spans="1:11">
      <c r="A217" s="106">
        <v>5337979</v>
      </c>
      <c r="B217" s="106" t="s">
        <v>881</v>
      </c>
      <c r="C217" s="107" t="s">
        <v>585</v>
      </c>
      <c r="D217" s="106" t="s">
        <v>586</v>
      </c>
      <c r="E217" s="106">
        <v>45285</v>
      </c>
      <c r="F217" s="106" t="s">
        <v>296</v>
      </c>
      <c r="G217" s="108">
        <v>630</v>
      </c>
      <c r="H217" s="108">
        <v>1801999</v>
      </c>
      <c r="I217" s="108">
        <v>113525937</v>
      </c>
      <c r="K217" s="68" t="str">
        <f t="shared" si="3"/>
        <v>Спир</v>
      </c>
    </row>
    <row r="218" spans="1:11">
      <c r="A218" s="106">
        <v>5337980</v>
      </c>
      <c r="B218" s="106" t="s">
        <v>881</v>
      </c>
      <c r="C218" s="107" t="s">
        <v>298</v>
      </c>
      <c r="D218" s="106" t="s">
        <v>299</v>
      </c>
      <c r="E218" s="106">
        <v>45285</v>
      </c>
      <c r="F218" s="106" t="s">
        <v>296</v>
      </c>
      <c r="G218" s="108">
        <v>820</v>
      </c>
      <c r="H218" s="108">
        <v>1798788</v>
      </c>
      <c r="I218" s="108">
        <v>147500616</v>
      </c>
      <c r="K218" s="68" t="str">
        <f t="shared" si="3"/>
        <v>Спир</v>
      </c>
    </row>
    <row r="219" spans="1:11">
      <c r="A219" s="106">
        <v>5338428</v>
      </c>
      <c r="B219" s="106" t="s">
        <v>881</v>
      </c>
      <c r="C219" s="107" t="s">
        <v>135</v>
      </c>
      <c r="D219" s="106" t="s">
        <v>136</v>
      </c>
      <c r="E219" s="106">
        <v>18521</v>
      </c>
      <c r="F219" s="106" t="s">
        <v>134</v>
      </c>
      <c r="G219" s="108">
        <v>500</v>
      </c>
      <c r="H219" s="108">
        <v>5278500</v>
      </c>
      <c r="I219" s="108">
        <v>26392500</v>
      </c>
      <c r="K219" s="68" t="str">
        <f t="shared" si="3"/>
        <v>Бард</v>
      </c>
    </row>
    <row r="220" spans="1:11">
      <c r="A220" s="106">
        <v>5339482</v>
      </c>
      <c r="B220" s="106" t="s">
        <v>1204</v>
      </c>
      <c r="C220" s="107" t="s">
        <v>536</v>
      </c>
      <c r="D220" s="106" t="s">
        <v>537</v>
      </c>
      <c r="E220" s="106">
        <v>45433</v>
      </c>
      <c r="F220" s="106" t="s">
        <v>297</v>
      </c>
      <c r="G220" s="108">
        <v>30</v>
      </c>
      <c r="H220" s="108">
        <v>1703788</v>
      </c>
      <c r="I220" s="108">
        <v>5111364</v>
      </c>
      <c r="K220" s="68" t="str">
        <f t="shared" si="3"/>
        <v>Спир</v>
      </c>
    </row>
    <row r="221" spans="1:11">
      <c r="A221" s="106">
        <v>5339483</v>
      </c>
      <c r="B221" s="106" t="s">
        <v>1204</v>
      </c>
      <c r="C221" s="107" t="s">
        <v>1207</v>
      </c>
      <c r="D221" s="106" t="s">
        <v>1208</v>
      </c>
      <c r="E221" s="106">
        <v>45433</v>
      </c>
      <c r="F221" s="106" t="s">
        <v>297</v>
      </c>
      <c r="G221" s="108">
        <v>50</v>
      </c>
      <c r="H221" s="108">
        <v>1702000</v>
      </c>
      <c r="I221" s="108">
        <v>8510000</v>
      </c>
      <c r="K221" s="68" t="str">
        <f t="shared" si="3"/>
        <v>Спир</v>
      </c>
    </row>
    <row r="222" spans="1:11">
      <c r="A222" s="106">
        <v>5339490</v>
      </c>
      <c r="B222" s="106" t="s">
        <v>1204</v>
      </c>
      <c r="C222" s="107" t="s">
        <v>298</v>
      </c>
      <c r="D222" s="106" t="s">
        <v>299</v>
      </c>
      <c r="E222" s="106">
        <v>45285</v>
      </c>
      <c r="F222" s="106" t="s">
        <v>296</v>
      </c>
      <c r="G222" s="108">
        <v>380</v>
      </c>
      <c r="H222" s="108">
        <v>1807788</v>
      </c>
      <c r="I222" s="108">
        <v>68695944</v>
      </c>
      <c r="K222" s="68" t="str">
        <f t="shared" si="3"/>
        <v>Спир</v>
      </c>
    </row>
    <row r="223" spans="1:11">
      <c r="A223" s="106">
        <v>5339491</v>
      </c>
      <c r="B223" s="106" t="s">
        <v>1204</v>
      </c>
      <c r="C223" s="107" t="s">
        <v>1205</v>
      </c>
      <c r="D223" s="106" t="s">
        <v>1206</v>
      </c>
      <c r="E223" s="106">
        <v>45285</v>
      </c>
      <c r="F223" s="106" t="s">
        <v>296</v>
      </c>
      <c r="G223" s="108">
        <v>500</v>
      </c>
      <c r="H223" s="108">
        <v>1807100</v>
      </c>
      <c r="I223" s="108">
        <v>90355000</v>
      </c>
      <c r="K223" s="68" t="str">
        <f t="shared" si="3"/>
        <v>Спир</v>
      </c>
    </row>
    <row r="224" spans="1:11">
      <c r="A224" s="106">
        <v>5339492</v>
      </c>
      <c r="B224" s="106" t="s">
        <v>1204</v>
      </c>
      <c r="C224" s="107" t="s">
        <v>1167</v>
      </c>
      <c r="D224" s="106" t="s">
        <v>1168</v>
      </c>
      <c r="E224" s="106">
        <v>45285</v>
      </c>
      <c r="F224" s="106" t="s">
        <v>296</v>
      </c>
      <c r="G224" s="108">
        <v>100</v>
      </c>
      <c r="H224" s="108">
        <v>1807000</v>
      </c>
      <c r="I224" s="108">
        <v>18070000</v>
      </c>
      <c r="K224" s="68" t="str">
        <f t="shared" si="3"/>
        <v>Спир</v>
      </c>
    </row>
    <row r="225" spans="1:11">
      <c r="A225" s="106">
        <v>5339493</v>
      </c>
      <c r="B225" s="106" t="s">
        <v>1204</v>
      </c>
      <c r="C225" s="107" t="s">
        <v>348</v>
      </c>
      <c r="D225" s="106" t="s">
        <v>349</v>
      </c>
      <c r="E225" s="106">
        <v>45285</v>
      </c>
      <c r="F225" s="106" t="s">
        <v>296</v>
      </c>
      <c r="G225" s="108">
        <v>1550</v>
      </c>
      <c r="H225" s="108">
        <v>1806788</v>
      </c>
      <c r="I225" s="108">
        <v>280052140</v>
      </c>
      <c r="K225" s="68" t="str">
        <f t="shared" si="3"/>
        <v>Спир</v>
      </c>
    </row>
    <row r="226" spans="1:11">
      <c r="A226" s="106">
        <v>5339494</v>
      </c>
      <c r="B226" s="106" t="s">
        <v>1204</v>
      </c>
      <c r="C226" s="107" t="s">
        <v>348</v>
      </c>
      <c r="D226" s="106" t="s">
        <v>349</v>
      </c>
      <c r="E226" s="106">
        <v>45285</v>
      </c>
      <c r="F226" s="106" t="s">
        <v>296</v>
      </c>
      <c r="G226" s="108">
        <v>1550</v>
      </c>
      <c r="H226" s="108">
        <v>1804799</v>
      </c>
      <c r="I226" s="108">
        <v>279743845</v>
      </c>
      <c r="K226" s="68" t="str">
        <f t="shared" si="3"/>
        <v>Спир</v>
      </c>
    </row>
    <row r="227" spans="1:11">
      <c r="A227" s="106">
        <v>5339495</v>
      </c>
      <c r="B227" s="106" t="s">
        <v>1204</v>
      </c>
      <c r="C227" s="107" t="s">
        <v>313</v>
      </c>
      <c r="D227" s="106" t="s">
        <v>314</v>
      </c>
      <c r="E227" s="106">
        <v>45285</v>
      </c>
      <c r="F227" s="106" t="s">
        <v>296</v>
      </c>
      <c r="G227" s="108">
        <v>920</v>
      </c>
      <c r="H227" s="108">
        <v>1804000</v>
      </c>
      <c r="I227" s="108">
        <v>165968000</v>
      </c>
      <c r="K227" s="68" t="str">
        <f t="shared" si="3"/>
        <v>Спир</v>
      </c>
    </row>
    <row r="228" spans="1:11" ht="30">
      <c r="A228" s="106">
        <v>5339966</v>
      </c>
      <c r="B228" s="106" t="s">
        <v>1204</v>
      </c>
      <c r="C228" s="107" t="s">
        <v>224</v>
      </c>
      <c r="D228" s="106" t="s">
        <v>225</v>
      </c>
      <c r="E228" s="106">
        <v>18521</v>
      </c>
      <c r="F228" s="106" t="s">
        <v>134</v>
      </c>
      <c r="G228" s="108">
        <v>100</v>
      </c>
      <c r="H228" s="108">
        <v>5278800</v>
      </c>
      <c r="I228" s="108">
        <v>5278800</v>
      </c>
      <c r="K228" s="68" t="str">
        <f t="shared" si="3"/>
        <v>Бард</v>
      </c>
    </row>
    <row r="229" spans="1:11" ht="30">
      <c r="A229" s="106">
        <v>5339967</v>
      </c>
      <c r="B229" s="106" t="s">
        <v>1204</v>
      </c>
      <c r="C229" s="107" t="s">
        <v>580</v>
      </c>
      <c r="D229" s="106" t="s">
        <v>203</v>
      </c>
      <c r="E229" s="106">
        <v>18521</v>
      </c>
      <c r="F229" s="106" t="s">
        <v>134</v>
      </c>
      <c r="G229" s="108">
        <v>100</v>
      </c>
      <c r="H229" s="108">
        <v>5278559</v>
      </c>
      <c r="I229" s="108">
        <v>5278559</v>
      </c>
      <c r="K229" s="68" t="str">
        <f t="shared" si="3"/>
        <v>Бард</v>
      </c>
    </row>
    <row r="230" spans="1:11">
      <c r="A230" s="106">
        <v>5339968</v>
      </c>
      <c r="B230" s="106" t="s">
        <v>1204</v>
      </c>
      <c r="C230" s="107" t="s">
        <v>135</v>
      </c>
      <c r="D230" s="106" t="s">
        <v>136</v>
      </c>
      <c r="E230" s="106">
        <v>18521</v>
      </c>
      <c r="F230" s="106" t="s">
        <v>134</v>
      </c>
      <c r="G230" s="108">
        <v>400</v>
      </c>
      <c r="H230" s="108">
        <v>5278500</v>
      </c>
      <c r="I230" s="108">
        <v>21114000</v>
      </c>
      <c r="K230" s="68" t="str">
        <f t="shared" si="3"/>
        <v>Бард</v>
      </c>
    </row>
    <row r="231" spans="1:11">
      <c r="A231" s="106">
        <v>5340405</v>
      </c>
      <c r="B231" s="106" t="s">
        <v>1204</v>
      </c>
      <c r="C231" s="107" t="s">
        <v>303</v>
      </c>
      <c r="D231" s="106" t="s">
        <v>304</v>
      </c>
      <c r="E231" s="106">
        <v>45433</v>
      </c>
      <c r="F231" s="106" t="s">
        <v>297</v>
      </c>
      <c r="G231" s="108">
        <v>60</v>
      </c>
      <c r="H231" s="108">
        <v>1701777</v>
      </c>
      <c r="I231" s="108">
        <v>10210662</v>
      </c>
      <c r="K231" s="68" t="str">
        <f t="shared" si="3"/>
        <v>Спир</v>
      </c>
    </row>
    <row r="232" spans="1:11">
      <c r="A232" s="106">
        <v>5341158</v>
      </c>
      <c r="B232" s="106" t="s">
        <v>894</v>
      </c>
      <c r="C232" s="107" t="s">
        <v>598</v>
      </c>
      <c r="D232" s="106" t="s">
        <v>599</v>
      </c>
      <c r="E232" s="106">
        <v>45285</v>
      </c>
      <c r="F232" s="106" t="s">
        <v>296</v>
      </c>
      <c r="G232" s="108">
        <v>200</v>
      </c>
      <c r="H232" s="108">
        <v>1817000</v>
      </c>
      <c r="I232" s="108">
        <v>36340000</v>
      </c>
      <c r="K232" s="68" t="str">
        <f t="shared" si="3"/>
        <v>Спир</v>
      </c>
    </row>
    <row r="233" spans="1:11">
      <c r="A233" s="106">
        <v>5341159</v>
      </c>
      <c r="B233" s="106" t="s">
        <v>894</v>
      </c>
      <c r="C233" s="107" t="s">
        <v>1202</v>
      </c>
      <c r="D233" s="106" t="s">
        <v>1203</v>
      </c>
      <c r="E233" s="106">
        <v>45285</v>
      </c>
      <c r="F233" s="106" t="s">
        <v>296</v>
      </c>
      <c r="G233" s="108">
        <v>200</v>
      </c>
      <c r="H233" s="108">
        <v>1812188</v>
      </c>
      <c r="I233" s="108">
        <v>36243760</v>
      </c>
      <c r="K233" s="68" t="str">
        <f t="shared" si="3"/>
        <v>Спир</v>
      </c>
    </row>
    <row r="234" spans="1:11" ht="75">
      <c r="A234" s="106">
        <v>5341160</v>
      </c>
      <c r="B234" s="106" t="s">
        <v>894</v>
      </c>
      <c r="C234" s="107" t="s">
        <v>458</v>
      </c>
      <c r="D234" s="106" t="s">
        <v>459</v>
      </c>
      <c r="E234" s="106">
        <v>45285</v>
      </c>
      <c r="F234" s="106" t="s">
        <v>296</v>
      </c>
      <c r="G234" s="108">
        <v>50</v>
      </c>
      <c r="H234" s="108">
        <v>1812000</v>
      </c>
      <c r="I234" s="108">
        <v>9060000</v>
      </c>
      <c r="K234" s="68" t="str">
        <f t="shared" si="3"/>
        <v>Спир</v>
      </c>
    </row>
    <row r="235" spans="1:11">
      <c r="A235" s="106">
        <v>5341161</v>
      </c>
      <c r="B235" s="106" t="s">
        <v>894</v>
      </c>
      <c r="C235" s="107" t="s">
        <v>444</v>
      </c>
      <c r="D235" s="106" t="s">
        <v>445</v>
      </c>
      <c r="E235" s="106">
        <v>45285</v>
      </c>
      <c r="F235" s="106" t="s">
        <v>296</v>
      </c>
      <c r="G235" s="108">
        <v>500</v>
      </c>
      <c r="H235" s="108">
        <v>1811788</v>
      </c>
      <c r="I235" s="108">
        <v>90589400</v>
      </c>
      <c r="K235" s="68" t="str">
        <f t="shared" si="3"/>
        <v>Спир</v>
      </c>
    </row>
    <row r="236" spans="1:11" ht="30">
      <c r="A236" s="106">
        <v>5341162</v>
      </c>
      <c r="B236" s="106" t="s">
        <v>894</v>
      </c>
      <c r="C236" s="107" t="s">
        <v>307</v>
      </c>
      <c r="D236" s="106" t="s">
        <v>308</v>
      </c>
      <c r="E236" s="106">
        <v>45285</v>
      </c>
      <c r="F236" s="106" t="s">
        <v>296</v>
      </c>
      <c r="G236" s="108">
        <v>3120</v>
      </c>
      <c r="H236" s="108">
        <v>1811787</v>
      </c>
      <c r="I236" s="108">
        <v>565277544</v>
      </c>
      <c r="K236" s="68" t="str">
        <f t="shared" si="3"/>
        <v>Спир</v>
      </c>
    </row>
    <row r="237" spans="1:11">
      <c r="A237" s="106">
        <v>5341163</v>
      </c>
      <c r="B237" s="106" t="s">
        <v>894</v>
      </c>
      <c r="C237" s="107" t="s">
        <v>434</v>
      </c>
      <c r="D237" s="106" t="s">
        <v>435</v>
      </c>
      <c r="E237" s="106">
        <v>45285</v>
      </c>
      <c r="F237" s="106" t="s">
        <v>296</v>
      </c>
      <c r="G237" s="108">
        <v>100</v>
      </c>
      <c r="H237" s="108">
        <v>1811786</v>
      </c>
      <c r="I237" s="108">
        <v>18117860</v>
      </c>
      <c r="K237" s="68" t="str">
        <f t="shared" si="3"/>
        <v>Спир</v>
      </c>
    </row>
    <row r="238" spans="1:11" ht="45">
      <c r="A238" s="106">
        <v>5341164</v>
      </c>
      <c r="B238" s="106" t="s">
        <v>894</v>
      </c>
      <c r="C238" s="107" t="s">
        <v>510</v>
      </c>
      <c r="D238" s="106" t="s">
        <v>511</v>
      </c>
      <c r="E238" s="106">
        <v>45285</v>
      </c>
      <c r="F238" s="106" t="s">
        <v>296</v>
      </c>
      <c r="G238" s="108">
        <v>300</v>
      </c>
      <c r="H238" s="108">
        <v>1808999</v>
      </c>
      <c r="I238" s="108">
        <v>54269970</v>
      </c>
      <c r="K238" s="68" t="str">
        <f t="shared" si="3"/>
        <v>Спир</v>
      </c>
    </row>
    <row r="239" spans="1:11">
      <c r="A239" s="106">
        <v>5341165</v>
      </c>
      <c r="B239" s="106" t="s">
        <v>894</v>
      </c>
      <c r="C239" s="107" t="s">
        <v>1200</v>
      </c>
      <c r="D239" s="106" t="s">
        <v>1201</v>
      </c>
      <c r="E239" s="106">
        <v>45285</v>
      </c>
      <c r="F239" s="106" t="s">
        <v>296</v>
      </c>
      <c r="G239" s="108">
        <v>100</v>
      </c>
      <c r="H239" s="108">
        <v>1808550</v>
      </c>
      <c r="I239" s="108">
        <v>18085500</v>
      </c>
      <c r="K239" s="68" t="str">
        <f t="shared" si="3"/>
        <v>Спир</v>
      </c>
    </row>
    <row r="240" spans="1:11">
      <c r="A240" s="106">
        <v>5341166</v>
      </c>
      <c r="B240" s="106" t="s">
        <v>894</v>
      </c>
      <c r="C240" s="107" t="s">
        <v>484</v>
      </c>
      <c r="D240" s="106" t="s">
        <v>485</v>
      </c>
      <c r="E240" s="106">
        <v>45285</v>
      </c>
      <c r="F240" s="106" t="s">
        <v>296</v>
      </c>
      <c r="G240" s="108">
        <v>300</v>
      </c>
      <c r="H240" s="108">
        <v>1801112</v>
      </c>
      <c r="I240" s="108">
        <v>54033360</v>
      </c>
      <c r="K240" s="68" t="str">
        <f t="shared" si="3"/>
        <v>Спир</v>
      </c>
    </row>
    <row r="241" spans="1:11">
      <c r="A241" s="106">
        <v>5341167</v>
      </c>
      <c r="B241" s="106" t="s">
        <v>894</v>
      </c>
      <c r="C241" s="107" t="s">
        <v>309</v>
      </c>
      <c r="D241" s="106" t="s">
        <v>310</v>
      </c>
      <c r="E241" s="106">
        <v>45285</v>
      </c>
      <c r="F241" s="106" t="s">
        <v>296</v>
      </c>
      <c r="G241" s="108">
        <v>130</v>
      </c>
      <c r="H241" s="108">
        <v>1800999.99</v>
      </c>
      <c r="I241" s="108">
        <v>23412999.870000001</v>
      </c>
      <c r="K241" s="68" t="str">
        <f t="shared" si="3"/>
        <v>Спир</v>
      </c>
    </row>
    <row r="242" spans="1:11">
      <c r="A242" s="106">
        <v>5341611</v>
      </c>
      <c r="B242" s="106" t="s">
        <v>894</v>
      </c>
      <c r="C242" s="107" t="s">
        <v>132</v>
      </c>
      <c r="D242" s="106" t="s">
        <v>133</v>
      </c>
      <c r="E242" s="106">
        <v>18521</v>
      </c>
      <c r="F242" s="106" t="s">
        <v>134</v>
      </c>
      <c r="G242" s="108">
        <v>200</v>
      </c>
      <c r="H242" s="108">
        <v>5278535</v>
      </c>
      <c r="I242" s="108">
        <v>10557070</v>
      </c>
      <c r="K242" s="68" t="str">
        <f t="shared" si="3"/>
        <v>Бард</v>
      </c>
    </row>
    <row r="243" spans="1:11">
      <c r="A243" s="106">
        <v>5341612</v>
      </c>
      <c r="B243" s="106" t="s">
        <v>894</v>
      </c>
      <c r="C243" s="107" t="s">
        <v>135</v>
      </c>
      <c r="D243" s="106" t="s">
        <v>136</v>
      </c>
      <c r="E243" s="106">
        <v>18521</v>
      </c>
      <c r="F243" s="106" t="s">
        <v>134</v>
      </c>
      <c r="G243" s="108">
        <v>400</v>
      </c>
      <c r="H243" s="108">
        <v>5278500</v>
      </c>
      <c r="I243" s="108">
        <v>21114000</v>
      </c>
      <c r="K243" s="68" t="str">
        <f t="shared" si="3"/>
        <v>Бард</v>
      </c>
    </row>
    <row r="244" spans="1:11">
      <c r="A244" s="106">
        <v>5342807</v>
      </c>
      <c r="B244" s="106" t="s">
        <v>1199</v>
      </c>
      <c r="C244" s="107" t="s">
        <v>319</v>
      </c>
      <c r="D244" s="106" t="s">
        <v>320</v>
      </c>
      <c r="E244" s="106">
        <v>45433</v>
      </c>
      <c r="F244" s="106" t="s">
        <v>297</v>
      </c>
      <c r="G244" s="108">
        <v>100</v>
      </c>
      <c r="H244" s="108">
        <v>1703788</v>
      </c>
      <c r="I244" s="108">
        <v>17037880</v>
      </c>
      <c r="K244" s="68" t="str">
        <f t="shared" si="3"/>
        <v>Спир</v>
      </c>
    </row>
    <row r="245" spans="1:11">
      <c r="A245" s="106">
        <v>5342808</v>
      </c>
      <c r="B245" s="106" t="s">
        <v>1199</v>
      </c>
      <c r="C245" s="107" t="s">
        <v>589</v>
      </c>
      <c r="D245" s="106" t="s">
        <v>302</v>
      </c>
      <c r="E245" s="106">
        <v>45433</v>
      </c>
      <c r="F245" s="106" t="s">
        <v>297</v>
      </c>
      <c r="G245" s="108">
        <v>30</v>
      </c>
      <c r="H245" s="108">
        <v>1701000</v>
      </c>
      <c r="I245" s="108">
        <v>5103000</v>
      </c>
      <c r="K245" s="68" t="str">
        <f t="shared" si="3"/>
        <v>Спир</v>
      </c>
    </row>
    <row r="246" spans="1:11">
      <c r="A246" s="106">
        <v>5342815</v>
      </c>
      <c r="B246" s="106" t="s">
        <v>1199</v>
      </c>
      <c r="C246" s="107" t="s">
        <v>506</v>
      </c>
      <c r="D246" s="106" t="s">
        <v>507</v>
      </c>
      <c r="E246" s="106">
        <v>45284</v>
      </c>
      <c r="F246" s="106" t="s">
        <v>293</v>
      </c>
      <c r="G246" s="108">
        <v>30</v>
      </c>
      <c r="H246" s="108">
        <v>1825000</v>
      </c>
      <c r="I246" s="108">
        <v>5475000</v>
      </c>
      <c r="K246" s="68" t="str">
        <f t="shared" si="3"/>
        <v>Спир</v>
      </c>
    </row>
    <row r="247" spans="1:11">
      <c r="A247" s="106">
        <v>5342816</v>
      </c>
      <c r="B247" s="106" t="s">
        <v>1199</v>
      </c>
      <c r="C247" s="107" t="s">
        <v>309</v>
      </c>
      <c r="D247" s="106" t="s">
        <v>310</v>
      </c>
      <c r="E247" s="106">
        <v>45284</v>
      </c>
      <c r="F247" s="106" t="s">
        <v>293</v>
      </c>
      <c r="G247" s="108">
        <v>1200</v>
      </c>
      <c r="H247" s="108">
        <v>1815099.99</v>
      </c>
      <c r="I247" s="108">
        <v>217811998.80000001</v>
      </c>
      <c r="K247" s="68" t="str">
        <f t="shared" si="3"/>
        <v>Спир</v>
      </c>
    </row>
    <row r="248" spans="1:11">
      <c r="A248" s="106">
        <v>5342817</v>
      </c>
      <c r="B248" s="106" t="s">
        <v>1199</v>
      </c>
      <c r="C248" s="107" t="s">
        <v>333</v>
      </c>
      <c r="D248" s="106" t="s">
        <v>334</v>
      </c>
      <c r="E248" s="106">
        <v>45284</v>
      </c>
      <c r="F248" s="106" t="s">
        <v>293</v>
      </c>
      <c r="G248" s="108">
        <v>1200</v>
      </c>
      <c r="H248" s="108">
        <v>1812778</v>
      </c>
      <c r="I248" s="108">
        <v>217533360</v>
      </c>
      <c r="K248" s="68" t="str">
        <f t="shared" si="3"/>
        <v>Спир</v>
      </c>
    </row>
    <row r="249" spans="1:11">
      <c r="A249" s="106">
        <v>5342818</v>
      </c>
      <c r="B249" s="106" t="s">
        <v>1199</v>
      </c>
      <c r="C249" s="107" t="s">
        <v>298</v>
      </c>
      <c r="D249" s="106" t="s">
        <v>299</v>
      </c>
      <c r="E249" s="106">
        <v>45284</v>
      </c>
      <c r="F249" s="106" t="s">
        <v>293</v>
      </c>
      <c r="G249" s="108">
        <v>1200</v>
      </c>
      <c r="H249" s="108">
        <v>1812777</v>
      </c>
      <c r="I249" s="108">
        <v>217533240</v>
      </c>
      <c r="K249" s="68" t="str">
        <f t="shared" si="3"/>
        <v>Спир</v>
      </c>
    </row>
    <row r="250" spans="1:11">
      <c r="A250" s="106">
        <v>5342819</v>
      </c>
      <c r="B250" s="106" t="s">
        <v>1199</v>
      </c>
      <c r="C250" s="107" t="s">
        <v>456</v>
      </c>
      <c r="D250" s="106" t="s">
        <v>457</v>
      </c>
      <c r="E250" s="106">
        <v>45284</v>
      </c>
      <c r="F250" s="106" t="s">
        <v>293</v>
      </c>
      <c r="G250" s="108">
        <v>1370</v>
      </c>
      <c r="H250" s="108">
        <v>1812000</v>
      </c>
      <c r="I250" s="108">
        <v>248244000</v>
      </c>
      <c r="K250" s="68" t="str">
        <f t="shared" si="3"/>
        <v>Спир</v>
      </c>
    </row>
    <row r="251" spans="1:11">
      <c r="A251" s="106">
        <v>5343241</v>
      </c>
      <c r="B251" s="106" t="s">
        <v>1199</v>
      </c>
      <c r="C251" s="107" t="s">
        <v>201</v>
      </c>
      <c r="D251" s="106" t="s">
        <v>202</v>
      </c>
      <c r="E251" s="106">
        <v>18521</v>
      </c>
      <c r="F251" s="106" t="s">
        <v>134</v>
      </c>
      <c r="G251" s="108">
        <v>100</v>
      </c>
      <c r="H251" s="108">
        <v>5305999</v>
      </c>
      <c r="I251" s="108">
        <v>5305999</v>
      </c>
      <c r="K251" s="68" t="str">
        <f t="shared" si="3"/>
        <v>Бард</v>
      </c>
    </row>
    <row r="252" spans="1:11">
      <c r="A252" s="106">
        <v>5343242</v>
      </c>
      <c r="B252" s="106" t="s">
        <v>1199</v>
      </c>
      <c r="C252" s="107" t="s">
        <v>204</v>
      </c>
      <c r="D252" s="106" t="s">
        <v>205</v>
      </c>
      <c r="E252" s="106">
        <v>18521</v>
      </c>
      <c r="F252" s="106" t="s">
        <v>134</v>
      </c>
      <c r="G252" s="108">
        <v>100</v>
      </c>
      <c r="H252" s="108">
        <v>5300999</v>
      </c>
      <c r="I252" s="108">
        <v>5300999</v>
      </c>
      <c r="K252" s="68" t="str">
        <f t="shared" si="3"/>
        <v>Бард</v>
      </c>
    </row>
    <row r="253" spans="1:11">
      <c r="A253" s="106">
        <v>5343243</v>
      </c>
      <c r="B253" s="106" t="s">
        <v>1199</v>
      </c>
      <c r="C253" s="107" t="s">
        <v>226</v>
      </c>
      <c r="D253" s="106" t="s">
        <v>227</v>
      </c>
      <c r="E253" s="106">
        <v>18521</v>
      </c>
      <c r="F253" s="106" t="s">
        <v>134</v>
      </c>
      <c r="G253" s="108">
        <v>100</v>
      </c>
      <c r="H253" s="108">
        <v>5300999</v>
      </c>
      <c r="I253" s="108">
        <v>5300999</v>
      </c>
      <c r="K253" s="68" t="str">
        <f t="shared" si="3"/>
        <v>Бард</v>
      </c>
    </row>
    <row r="254" spans="1:11">
      <c r="A254" s="106">
        <v>5344425</v>
      </c>
      <c r="B254" s="106" t="s">
        <v>1145</v>
      </c>
      <c r="C254" s="107" t="s">
        <v>313</v>
      </c>
      <c r="D254" s="106" t="s">
        <v>314</v>
      </c>
      <c r="E254" s="106">
        <v>45284</v>
      </c>
      <c r="F254" s="106" t="s">
        <v>293</v>
      </c>
      <c r="G254" s="108">
        <v>80</v>
      </c>
      <c r="H254" s="108">
        <v>1826000</v>
      </c>
      <c r="I254" s="108">
        <v>14608000</v>
      </c>
      <c r="K254" s="68" t="str">
        <f t="shared" si="3"/>
        <v>Спир</v>
      </c>
    </row>
    <row r="255" spans="1:11">
      <c r="A255" s="106">
        <v>5344426</v>
      </c>
      <c r="B255" s="106" t="s">
        <v>1145</v>
      </c>
      <c r="C255" s="107" t="s">
        <v>456</v>
      </c>
      <c r="D255" s="106" t="s">
        <v>457</v>
      </c>
      <c r="E255" s="106">
        <v>45284</v>
      </c>
      <c r="F255" s="106" t="s">
        <v>293</v>
      </c>
      <c r="G255" s="108">
        <v>230</v>
      </c>
      <c r="H255" s="108">
        <v>1820000</v>
      </c>
      <c r="I255" s="108">
        <v>41860000</v>
      </c>
      <c r="K255" s="68" t="str">
        <f t="shared" si="3"/>
        <v>Спир</v>
      </c>
    </row>
    <row r="256" spans="1:11" ht="30">
      <c r="A256" s="106">
        <v>5344427</v>
      </c>
      <c r="B256" s="106" t="s">
        <v>1145</v>
      </c>
      <c r="C256" s="107" t="s">
        <v>432</v>
      </c>
      <c r="D256" s="106" t="s">
        <v>433</v>
      </c>
      <c r="E256" s="106">
        <v>45284</v>
      </c>
      <c r="F256" s="106" t="s">
        <v>293</v>
      </c>
      <c r="G256" s="108">
        <v>3000</v>
      </c>
      <c r="H256" s="108">
        <v>1820000</v>
      </c>
      <c r="I256" s="108">
        <v>546000000</v>
      </c>
      <c r="K256" s="68" t="str">
        <f t="shared" si="3"/>
        <v>Спир</v>
      </c>
    </row>
    <row r="257" spans="1:11">
      <c r="A257" s="106">
        <v>5344428</v>
      </c>
      <c r="B257" s="106" t="s">
        <v>1145</v>
      </c>
      <c r="C257" s="107" t="s">
        <v>313</v>
      </c>
      <c r="D257" s="106" t="s">
        <v>314</v>
      </c>
      <c r="E257" s="106">
        <v>45284</v>
      </c>
      <c r="F257" s="106" t="s">
        <v>293</v>
      </c>
      <c r="G257" s="108">
        <v>200</v>
      </c>
      <c r="H257" s="108">
        <v>1820000</v>
      </c>
      <c r="I257" s="108">
        <v>36400000</v>
      </c>
      <c r="K257" s="68" t="str">
        <f t="shared" si="3"/>
        <v>Спир</v>
      </c>
    </row>
    <row r="258" spans="1:11">
      <c r="A258" s="106">
        <v>5344429</v>
      </c>
      <c r="B258" s="106" t="s">
        <v>1145</v>
      </c>
      <c r="C258" s="107" t="s">
        <v>317</v>
      </c>
      <c r="D258" s="106" t="s">
        <v>318</v>
      </c>
      <c r="E258" s="106">
        <v>45284</v>
      </c>
      <c r="F258" s="106" t="s">
        <v>293</v>
      </c>
      <c r="G258" s="108">
        <v>500</v>
      </c>
      <c r="H258" s="108">
        <v>1820000</v>
      </c>
      <c r="I258" s="108">
        <v>91000000</v>
      </c>
      <c r="K258" s="68" t="str">
        <f t="shared" si="3"/>
        <v>Спир</v>
      </c>
    </row>
    <row r="259" spans="1:11">
      <c r="A259" s="106">
        <v>5344430</v>
      </c>
      <c r="B259" s="106" t="s">
        <v>1145</v>
      </c>
      <c r="C259" s="107" t="s">
        <v>358</v>
      </c>
      <c r="D259" s="106" t="s">
        <v>359</v>
      </c>
      <c r="E259" s="106">
        <v>45284</v>
      </c>
      <c r="F259" s="106" t="s">
        <v>293</v>
      </c>
      <c r="G259" s="108">
        <v>200</v>
      </c>
      <c r="H259" s="108">
        <v>1818799</v>
      </c>
      <c r="I259" s="108">
        <v>36375980</v>
      </c>
      <c r="K259" s="68" t="str">
        <f t="shared" si="3"/>
        <v>Спир</v>
      </c>
    </row>
    <row r="260" spans="1:11" ht="60">
      <c r="A260" s="106">
        <v>5344431</v>
      </c>
      <c r="B260" s="106" t="s">
        <v>1145</v>
      </c>
      <c r="C260" s="107" t="s">
        <v>590</v>
      </c>
      <c r="D260" s="106" t="s">
        <v>591</v>
      </c>
      <c r="E260" s="106">
        <v>45284</v>
      </c>
      <c r="F260" s="106" t="s">
        <v>293</v>
      </c>
      <c r="G260" s="108">
        <v>30</v>
      </c>
      <c r="H260" s="108">
        <v>1818799</v>
      </c>
      <c r="I260" s="108">
        <v>5456397</v>
      </c>
      <c r="K260" s="68" t="str">
        <f t="shared" si="3"/>
        <v>Спир</v>
      </c>
    </row>
    <row r="261" spans="1:11">
      <c r="A261" s="106">
        <v>5344432</v>
      </c>
      <c r="B261" s="106" t="s">
        <v>1145</v>
      </c>
      <c r="C261" s="107" t="s">
        <v>602</v>
      </c>
      <c r="D261" s="106" t="s">
        <v>603</v>
      </c>
      <c r="E261" s="106">
        <v>45284</v>
      </c>
      <c r="F261" s="106" t="s">
        <v>293</v>
      </c>
      <c r="G261" s="108">
        <v>50</v>
      </c>
      <c r="H261" s="108">
        <v>1818799</v>
      </c>
      <c r="I261" s="108">
        <v>9093995</v>
      </c>
      <c r="K261" s="68" t="str">
        <f t="shared" ref="K261:K324" si="4">LEFT(F261,4)</f>
        <v>Спир</v>
      </c>
    </row>
    <row r="262" spans="1:11">
      <c r="A262" s="106">
        <v>5344433</v>
      </c>
      <c r="B262" s="106" t="s">
        <v>1145</v>
      </c>
      <c r="C262" s="107" t="s">
        <v>294</v>
      </c>
      <c r="D262" s="106" t="s">
        <v>295</v>
      </c>
      <c r="E262" s="106">
        <v>45284</v>
      </c>
      <c r="F262" s="106" t="s">
        <v>293</v>
      </c>
      <c r="G262" s="108">
        <v>250</v>
      </c>
      <c r="H262" s="108">
        <v>1817799</v>
      </c>
      <c r="I262" s="108">
        <v>45444975</v>
      </c>
      <c r="K262" s="68" t="str">
        <f t="shared" si="4"/>
        <v>Спир</v>
      </c>
    </row>
    <row r="263" spans="1:11">
      <c r="A263" s="106">
        <v>5344434</v>
      </c>
      <c r="B263" s="106" t="s">
        <v>1145</v>
      </c>
      <c r="C263" s="107" t="s">
        <v>460</v>
      </c>
      <c r="D263" s="106" t="s">
        <v>461</v>
      </c>
      <c r="E263" s="106">
        <v>45284</v>
      </c>
      <c r="F263" s="106" t="s">
        <v>293</v>
      </c>
      <c r="G263" s="108">
        <v>460</v>
      </c>
      <c r="H263" s="108">
        <v>1809799</v>
      </c>
      <c r="I263" s="108">
        <v>83250754</v>
      </c>
      <c r="K263" s="68" t="str">
        <f t="shared" si="4"/>
        <v>Спир</v>
      </c>
    </row>
    <row r="264" spans="1:11">
      <c r="A264" s="106">
        <v>5344856</v>
      </c>
      <c r="B264" s="106" t="s">
        <v>1145</v>
      </c>
      <c r="C264" s="107" t="s">
        <v>135</v>
      </c>
      <c r="D264" s="106" t="s">
        <v>136</v>
      </c>
      <c r="E264" s="106">
        <v>18521</v>
      </c>
      <c r="F264" s="106" t="s">
        <v>134</v>
      </c>
      <c r="G264" s="108">
        <v>300</v>
      </c>
      <c r="H264" s="108">
        <v>5278500</v>
      </c>
      <c r="I264" s="108">
        <v>15835500</v>
      </c>
      <c r="K264" s="68" t="str">
        <f t="shared" si="4"/>
        <v>Бард</v>
      </c>
    </row>
    <row r="265" spans="1:11">
      <c r="A265" s="106">
        <v>5345415</v>
      </c>
      <c r="B265" s="106" t="s">
        <v>1145</v>
      </c>
      <c r="C265" s="107" t="s">
        <v>413</v>
      </c>
      <c r="D265" s="106" t="s">
        <v>414</v>
      </c>
      <c r="E265" s="106">
        <v>45433</v>
      </c>
      <c r="F265" s="106" t="s">
        <v>297</v>
      </c>
      <c r="G265" s="108">
        <v>50</v>
      </c>
      <c r="H265" s="108">
        <v>1702788</v>
      </c>
      <c r="I265" s="108">
        <v>8513940</v>
      </c>
      <c r="K265" s="68" t="str">
        <f t="shared" si="4"/>
        <v>Спир</v>
      </c>
    </row>
    <row r="266" spans="1:11">
      <c r="A266" s="106">
        <v>5346128</v>
      </c>
      <c r="B266" s="106" t="s">
        <v>904</v>
      </c>
      <c r="C266" s="107" t="s">
        <v>464</v>
      </c>
      <c r="D266" s="106" t="s">
        <v>465</v>
      </c>
      <c r="E266" s="106">
        <v>45285</v>
      </c>
      <c r="F266" s="106" t="s">
        <v>296</v>
      </c>
      <c r="G266" s="108">
        <v>200</v>
      </c>
      <c r="H266" s="108">
        <v>1850999</v>
      </c>
      <c r="I266" s="108">
        <v>37019980</v>
      </c>
      <c r="K266" s="68" t="str">
        <f t="shared" si="4"/>
        <v>Спир</v>
      </c>
    </row>
    <row r="267" spans="1:11">
      <c r="A267" s="106">
        <v>5346129</v>
      </c>
      <c r="B267" s="106" t="s">
        <v>904</v>
      </c>
      <c r="C267" s="107" t="s">
        <v>430</v>
      </c>
      <c r="D267" s="106" t="s">
        <v>431</v>
      </c>
      <c r="E267" s="106">
        <v>45285</v>
      </c>
      <c r="F267" s="106" t="s">
        <v>296</v>
      </c>
      <c r="G267" s="108">
        <v>200</v>
      </c>
      <c r="H267" s="108">
        <v>1826510</v>
      </c>
      <c r="I267" s="108">
        <v>36530200</v>
      </c>
      <c r="K267" s="68" t="str">
        <f t="shared" si="4"/>
        <v>Спир</v>
      </c>
    </row>
    <row r="268" spans="1:11">
      <c r="A268" s="106">
        <v>5346130</v>
      </c>
      <c r="B268" s="106" t="s">
        <v>904</v>
      </c>
      <c r="C268" s="107" t="s">
        <v>424</v>
      </c>
      <c r="D268" s="106" t="s">
        <v>425</v>
      </c>
      <c r="E268" s="106">
        <v>45285</v>
      </c>
      <c r="F268" s="106" t="s">
        <v>296</v>
      </c>
      <c r="G268" s="108">
        <v>100</v>
      </c>
      <c r="H268" s="108">
        <v>1817000</v>
      </c>
      <c r="I268" s="108">
        <v>18170000</v>
      </c>
      <c r="K268" s="68" t="str">
        <f t="shared" si="4"/>
        <v>Спир</v>
      </c>
    </row>
    <row r="269" spans="1:11">
      <c r="A269" s="106">
        <v>5346131</v>
      </c>
      <c r="B269" s="106" t="s">
        <v>904</v>
      </c>
      <c r="C269" s="107" t="s">
        <v>585</v>
      </c>
      <c r="D269" s="106" t="s">
        <v>586</v>
      </c>
      <c r="E269" s="106">
        <v>45284</v>
      </c>
      <c r="F269" s="106" t="s">
        <v>293</v>
      </c>
      <c r="G269" s="108">
        <v>300</v>
      </c>
      <c r="H269" s="108">
        <v>1831788</v>
      </c>
      <c r="I269" s="108">
        <v>54953640</v>
      </c>
      <c r="K269" s="68" t="str">
        <f t="shared" si="4"/>
        <v>Спир</v>
      </c>
    </row>
    <row r="270" spans="1:11">
      <c r="A270" s="106">
        <v>5346132</v>
      </c>
      <c r="B270" s="106" t="s">
        <v>904</v>
      </c>
      <c r="C270" s="107" t="s">
        <v>460</v>
      </c>
      <c r="D270" s="106" t="s">
        <v>461</v>
      </c>
      <c r="E270" s="106">
        <v>45284</v>
      </c>
      <c r="F270" s="106" t="s">
        <v>293</v>
      </c>
      <c r="G270" s="108">
        <v>2760</v>
      </c>
      <c r="H270" s="108">
        <v>1828999</v>
      </c>
      <c r="I270" s="108">
        <v>504803724</v>
      </c>
      <c r="K270" s="68" t="str">
        <f t="shared" si="4"/>
        <v>Спир</v>
      </c>
    </row>
    <row r="271" spans="1:11">
      <c r="A271" s="106">
        <v>5346133</v>
      </c>
      <c r="B271" s="106" t="s">
        <v>904</v>
      </c>
      <c r="C271" s="107" t="s">
        <v>498</v>
      </c>
      <c r="D271" s="106" t="s">
        <v>499</v>
      </c>
      <c r="E271" s="106">
        <v>45284</v>
      </c>
      <c r="F271" s="106" t="s">
        <v>293</v>
      </c>
      <c r="G271" s="108">
        <v>1560</v>
      </c>
      <c r="H271" s="108">
        <v>1822788</v>
      </c>
      <c r="I271" s="108">
        <v>284354928</v>
      </c>
      <c r="K271" s="68" t="str">
        <f t="shared" si="4"/>
        <v>Спир</v>
      </c>
    </row>
    <row r="272" spans="1:11">
      <c r="A272" s="106">
        <v>5346134</v>
      </c>
      <c r="B272" s="106" t="s">
        <v>904</v>
      </c>
      <c r="C272" s="107" t="s">
        <v>486</v>
      </c>
      <c r="D272" s="106" t="s">
        <v>487</v>
      </c>
      <c r="E272" s="106">
        <v>45284</v>
      </c>
      <c r="F272" s="106" t="s">
        <v>293</v>
      </c>
      <c r="G272" s="108">
        <v>380</v>
      </c>
      <c r="H272" s="108">
        <v>1819000</v>
      </c>
      <c r="I272" s="108">
        <v>69122000</v>
      </c>
      <c r="K272" s="68" t="str">
        <f t="shared" si="4"/>
        <v>Спир</v>
      </c>
    </row>
    <row r="273" spans="1:11">
      <c r="A273" s="106">
        <v>5346568</v>
      </c>
      <c r="B273" s="106" t="s">
        <v>904</v>
      </c>
      <c r="C273" s="107" t="s">
        <v>135</v>
      </c>
      <c r="D273" s="106" t="s">
        <v>136</v>
      </c>
      <c r="E273" s="106">
        <v>18521</v>
      </c>
      <c r="F273" s="106" t="s">
        <v>134</v>
      </c>
      <c r="G273" s="108">
        <v>300</v>
      </c>
      <c r="H273" s="108">
        <v>5278500</v>
      </c>
      <c r="I273" s="108">
        <v>15835500</v>
      </c>
      <c r="K273" s="68" t="str">
        <f t="shared" si="4"/>
        <v>Бард</v>
      </c>
    </row>
    <row r="274" spans="1:11">
      <c r="A274" s="106">
        <v>5347092</v>
      </c>
      <c r="B274" s="106" t="s">
        <v>904</v>
      </c>
      <c r="C274" s="107" t="s">
        <v>472</v>
      </c>
      <c r="D274" s="106" t="s">
        <v>473</v>
      </c>
      <c r="E274" s="106">
        <v>45433</v>
      </c>
      <c r="F274" s="106" t="s">
        <v>297</v>
      </c>
      <c r="G274" s="108">
        <v>50</v>
      </c>
      <c r="H274" s="108">
        <v>1705000</v>
      </c>
      <c r="I274" s="108">
        <v>8525000</v>
      </c>
      <c r="K274" s="68" t="str">
        <f t="shared" si="4"/>
        <v>Спир</v>
      </c>
    </row>
    <row r="275" spans="1:11">
      <c r="A275" s="106">
        <v>5347099</v>
      </c>
      <c r="B275" s="106" t="s">
        <v>904</v>
      </c>
      <c r="C275" s="107" t="s">
        <v>534</v>
      </c>
      <c r="D275" s="106" t="s">
        <v>535</v>
      </c>
      <c r="E275" s="106">
        <v>45285</v>
      </c>
      <c r="F275" s="106" t="s">
        <v>296</v>
      </c>
      <c r="G275" s="108">
        <v>200</v>
      </c>
      <c r="H275" s="108">
        <v>1870999</v>
      </c>
      <c r="I275" s="108">
        <v>37419980</v>
      </c>
      <c r="K275" s="68" t="str">
        <f t="shared" si="4"/>
        <v>Спир</v>
      </c>
    </row>
    <row r="276" spans="1:11" ht="30">
      <c r="A276" s="106">
        <v>5347100</v>
      </c>
      <c r="B276" s="106" t="s">
        <v>904</v>
      </c>
      <c r="C276" s="107" t="s">
        <v>432</v>
      </c>
      <c r="D276" s="106" t="s">
        <v>433</v>
      </c>
      <c r="E276" s="106">
        <v>45285</v>
      </c>
      <c r="F276" s="106" t="s">
        <v>296</v>
      </c>
      <c r="G276" s="108">
        <v>100</v>
      </c>
      <c r="H276" s="108">
        <v>1855000</v>
      </c>
      <c r="I276" s="108">
        <v>18550000</v>
      </c>
      <c r="K276" s="68" t="str">
        <f t="shared" si="4"/>
        <v>Спир</v>
      </c>
    </row>
    <row r="277" spans="1:11" ht="30">
      <c r="A277" s="106">
        <v>5347779</v>
      </c>
      <c r="B277" s="106" t="s">
        <v>1196</v>
      </c>
      <c r="C277" s="107" t="s">
        <v>352</v>
      </c>
      <c r="D277" s="106" t="s">
        <v>353</v>
      </c>
      <c r="E277" s="106">
        <v>45433</v>
      </c>
      <c r="F277" s="106" t="s">
        <v>297</v>
      </c>
      <c r="G277" s="108">
        <v>120</v>
      </c>
      <c r="H277" s="108">
        <v>1702788</v>
      </c>
      <c r="I277" s="108">
        <v>20433456</v>
      </c>
      <c r="K277" s="68" t="str">
        <f t="shared" si="4"/>
        <v>Спир</v>
      </c>
    </row>
    <row r="278" spans="1:11">
      <c r="A278" s="106">
        <v>5347794</v>
      </c>
      <c r="B278" s="106" t="s">
        <v>1196</v>
      </c>
      <c r="C278" s="107" t="s">
        <v>424</v>
      </c>
      <c r="D278" s="106" t="s">
        <v>425</v>
      </c>
      <c r="E278" s="106">
        <v>45285</v>
      </c>
      <c r="F278" s="106" t="s">
        <v>296</v>
      </c>
      <c r="G278" s="108">
        <v>300</v>
      </c>
      <c r="H278" s="108">
        <v>1835550</v>
      </c>
      <c r="I278" s="108">
        <v>55066500</v>
      </c>
      <c r="K278" s="68" t="str">
        <f t="shared" si="4"/>
        <v>Спир</v>
      </c>
    </row>
    <row r="279" spans="1:11">
      <c r="A279" s="106">
        <v>5347795</v>
      </c>
      <c r="B279" s="106" t="s">
        <v>1196</v>
      </c>
      <c r="C279" s="107" t="s">
        <v>1197</v>
      </c>
      <c r="D279" s="106" t="s">
        <v>1198</v>
      </c>
      <c r="E279" s="106">
        <v>45284</v>
      </c>
      <c r="F279" s="106" t="s">
        <v>293</v>
      </c>
      <c r="G279" s="108">
        <v>300</v>
      </c>
      <c r="H279" s="108">
        <v>1855999</v>
      </c>
      <c r="I279" s="108">
        <v>55679970</v>
      </c>
      <c r="K279" s="68" t="str">
        <f t="shared" si="4"/>
        <v>Спир</v>
      </c>
    </row>
    <row r="280" spans="1:11">
      <c r="A280" s="106">
        <v>5347796</v>
      </c>
      <c r="B280" s="106" t="s">
        <v>1196</v>
      </c>
      <c r="C280" s="107" t="s">
        <v>486</v>
      </c>
      <c r="D280" s="106" t="s">
        <v>487</v>
      </c>
      <c r="E280" s="106">
        <v>45284</v>
      </c>
      <c r="F280" s="106" t="s">
        <v>293</v>
      </c>
      <c r="G280" s="108">
        <v>780</v>
      </c>
      <c r="H280" s="108">
        <v>1855855</v>
      </c>
      <c r="I280" s="108">
        <v>144756690</v>
      </c>
      <c r="K280" s="68" t="str">
        <f t="shared" si="4"/>
        <v>Спир</v>
      </c>
    </row>
    <row r="281" spans="1:11">
      <c r="A281" s="106">
        <v>5347797</v>
      </c>
      <c r="B281" s="106" t="s">
        <v>1196</v>
      </c>
      <c r="C281" s="107" t="s">
        <v>348</v>
      </c>
      <c r="D281" s="106" t="s">
        <v>349</v>
      </c>
      <c r="E281" s="106">
        <v>45284</v>
      </c>
      <c r="F281" s="106" t="s">
        <v>293</v>
      </c>
      <c r="G281" s="108">
        <v>1550</v>
      </c>
      <c r="H281" s="108">
        <v>1842788</v>
      </c>
      <c r="I281" s="108">
        <v>285632140</v>
      </c>
      <c r="K281" s="68" t="str">
        <f t="shared" si="4"/>
        <v>Спир</v>
      </c>
    </row>
    <row r="282" spans="1:11">
      <c r="A282" s="106">
        <v>5347798</v>
      </c>
      <c r="B282" s="106" t="s">
        <v>1196</v>
      </c>
      <c r="C282" s="107" t="s">
        <v>460</v>
      </c>
      <c r="D282" s="106" t="s">
        <v>461</v>
      </c>
      <c r="E282" s="106">
        <v>45284</v>
      </c>
      <c r="F282" s="106" t="s">
        <v>293</v>
      </c>
      <c r="G282" s="108">
        <v>2070</v>
      </c>
      <c r="H282" s="108">
        <v>1836788</v>
      </c>
      <c r="I282" s="108">
        <v>380215116</v>
      </c>
      <c r="K282" s="68" t="str">
        <f t="shared" si="4"/>
        <v>Спир</v>
      </c>
    </row>
    <row r="283" spans="1:11">
      <c r="A283" s="106">
        <v>5348242</v>
      </c>
      <c r="B283" s="106" t="s">
        <v>1196</v>
      </c>
      <c r="C283" s="107" t="s">
        <v>132</v>
      </c>
      <c r="D283" s="106" t="s">
        <v>133</v>
      </c>
      <c r="E283" s="106">
        <v>18521</v>
      </c>
      <c r="F283" s="106" t="s">
        <v>134</v>
      </c>
      <c r="G283" s="108">
        <v>200</v>
      </c>
      <c r="H283" s="108">
        <v>5301777</v>
      </c>
      <c r="I283" s="108">
        <v>10603554</v>
      </c>
      <c r="K283" s="68" t="str">
        <f t="shared" si="4"/>
        <v>Бард</v>
      </c>
    </row>
    <row r="284" spans="1:11">
      <c r="A284" s="106">
        <v>5348243</v>
      </c>
      <c r="B284" s="106" t="s">
        <v>1196</v>
      </c>
      <c r="C284" s="107" t="s">
        <v>135</v>
      </c>
      <c r="D284" s="106" t="s">
        <v>136</v>
      </c>
      <c r="E284" s="106">
        <v>18521</v>
      </c>
      <c r="F284" s="106" t="s">
        <v>134</v>
      </c>
      <c r="G284" s="108">
        <v>100</v>
      </c>
      <c r="H284" s="108">
        <v>5278500</v>
      </c>
      <c r="I284" s="108">
        <v>5278500</v>
      </c>
      <c r="K284" s="68" t="str">
        <f t="shared" si="4"/>
        <v>Бард</v>
      </c>
    </row>
    <row r="285" spans="1:11">
      <c r="A285" s="106">
        <v>5349938</v>
      </c>
      <c r="B285" s="106" t="s">
        <v>921</v>
      </c>
      <c r="C285" s="107" t="s">
        <v>135</v>
      </c>
      <c r="D285" s="106" t="s">
        <v>136</v>
      </c>
      <c r="E285" s="106">
        <v>18521</v>
      </c>
      <c r="F285" s="106" t="s">
        <v>134</v>
      </c>
      <c r="G285" s="108">
        <v>400</v>
      </c>
      <c r="H285" s="108">
        <v>5278500</v>
      </c>
      <c r="I285" s="108">
        <v>21114000</v>
      </c>
      <c r="K285" s="68" t="str">
        <f t="shared" si="4"/>
        <v>Бард</v>
      </c>
    </row>
    <row r="286" spans="1:11">
      <c r="A286" s="106">
        <v>5350488</v>
      </c>
      <c r="B286" s="106" t="s">
        <v>921</v>
      </c>
      <c r="C286" s="107" t="s">
        <v>466</v>
      </c>
      <c r="D286" s="106" t="s">
        <v>467</v>
      </c>
      <c r="E286" s="106">
        <v>45433</v>
      </c>
      <c r="F286" s="106" t="s">
        <v>297</v>
      </c>
      <c r="G286" s="108">
        <v>100</v>
      </c>
      <c r="H286" s="108">
        <v>1701070</v>
      </c>
      <c r="I286" s="108">
        <v>17010700</v>
      </c>
      <c r="K286" s="68" t="str">
        <f t="shared" si="4"/>
        <v>Спир</v>
      </c>
    </row>
    <row r="287" spans="1:11">
      <c r="A287" s="106">
        <v>5351275</v>
      </c>
      <c r="B287" s="106" t="s">
        <v>1195</v>
      </c>
      <c r="C287" s="107" t="s">
        <v>426</v>
      </c>
      <c r="D287" s="106" t="s">
        <v>427</v>
      </c>
      <c r="E287" s="106">
        <v>45433</v>
      </c>
      <c r="F287" s="106" t="s">
        <v>297</v>
      </c>
      <c r="G287" s="108">
        <v>30</v>
      </c>
      <c r="H287" s="108">
        <v>1701111</v>
      </c>
      <c r="I287" s="108">
        <v>5103333</v>
      </c>
      <c r="K287" s="68" t="str">
        <f t="shared" si="4"/>
        <v>Спир</v>
      </c>
    </row>
    <row r="288" spans="1:11">
      <c r="A288" s="106">
        <v>5351704</v>
      </c>
      <c r="B288" s="106" t="s">
        <v>1195</v>
      </c>
      <c r="C288" s="107" t="s">
        <v>171</v>
      </c>
      <c r="D288" s="106" t="s">
        <v>172</v>
      </c>
      <c r="E288" s="106">
        <v>18521</v>
      </c>
      <c r="F288" s="106" t="s">
        <v>134</v>
      </c>
      <c r="G288" s="108">
        <v>400</v>
      </c>
      <c r="H288" s="108">
        <v>5280999</v>
      </c>
      <c r="I288" s="108">
        <v>21123996</v>
      </c>
      <c r="K288" s="68" t="str">
        <f t="shared" si="4"/>
        <v>Бард</v>
      </c>
    </row>
    <row r="289" spans="1:11">
      <c r="A289" s="106">
        <v>5352984</v>
      </c>
      <c r="B289" s="106" t="s">
        <v>935</v>
      </c>
      <c r="C289" s="107" t="s">
        <v>423</v>
      </c>
      <c r="D289" s="106" t="s">
        <v>341</v>
      </c>
      <c r="E289" s="106">
        <v>45433</v>
      </c>
      <c r="F289" s="106" t="s">
        <v>297</v>
      </c>
      <c r="G289" s="108">
        <v>100</v>
      </c>
      <c r="H289" s="108">
        <v>1710800</v>
      </c>
      <c r="I289" s="108">
        <v>17108000</v>
      </c>
      <c r="K289" s="68" t="str">
        <f t="shared" si="4"/>
        <v>Спир</v>
      </c>
    </row>
    <row r="290" spans="1:11">
      <c r="A290" s="106">
        <v>5353001</v>
      </c>
      <c r="B290" s="106" t="s">
        <v>935</v>
      </c>
      <c r="C290" s="107" t="s">
        <v>348</v>
      </c>
      <c r="D290" s="106" t="s">
        <v>349</v>
      </c>
      <c r="E290" s="106">
        <v>45284</v>
      </c>
      <c r="F290" s="106" t="s">
        <v>293</v>
      </c>
      <c r="G290" s="108">
        <v>1550</v>
      </c>
      <c r="H290" s="108">
        <v>1882799</v>
      </c>
      <c r="I290" s="108">
        <v>291833845</v>
      </c>
      <c r="K290" s="68" t="str">
        <f t="shared" si="4"/>
        <v>Спир</v>
      </c>
    </row>
    <row r="291" spans="1:11">
      <c r="A291" s="106">
        <v>5353002</v>
      </c>
      <c r="B291" s="106" t="s">
        <v>935</v>
      </c>
      <c r="C291" s="107" t="s">
        <v>362</v>
      </c>
      <c r="D291" s="106" t="s">
        <v>363</v>
      </c>
      <c r="E291" s="106">
        <v>45284</v>
      </c>
      <c r="F291" s="106" t="s">
        <v>293</v>
      </c>
      <c r="G291" s="108">
        <v>1000</v>
      </c>
      <c r="H291" s="108">
        <v>1882000</v>
      </c>
      <c r="I291" s="108">
        <v>188200000</v>
      </c>
      <c r="K291" s="68" t="str">
        <f t="shared" si="4"/>
        <v>Спир</v>
      </c>
    </row>
    <row r="292" spans="1:11" ht="30">
      <c r="A292" s="106">
        <v>5353003</v>
      </c>
      <c r="B292" s="106" t="s">
        <v>935</v>
      </c>
      <c r="C292" s="107" t="s">
        <v>512</v>
      </c>
      <c r="D292" s="106" t="s">
        <v>513</v>
      </c>
      <c r="E292" s="106">
        <v>45284</v>
      </c>
      <c r="F292" s="106" t="s">
        <v>293</v>
      </c>
      <c r="G292" s="108">
        <v>2450</v>
      </c>
      <c r="H292" s="108">
        <v>1880000</v>
      </c>
      <c r="I292" s="108">
        <v>460600000</v>
      </c>
      <c r="K292" s="68" t="str">
        <f t="shared" si="4"/>
        <v>Спир</v>
      </c>
    </row>
    <row r="293" spans="1:11">
      <c r="A293" s="106">
        <v>5353451</v>
      </c>
      <c r="B293" s="106" t="s">
        <v>935</v>
      </c>
      <c r="C293" s="107" t="s">
        <v>204</v>
      </c>
      <c r="D293" s="106" t="s">
        <v>205</v>
      </c>
      <c r="E293" s="106">
        <v>18521</v>
      </c>
      <c r="F293" s="106" t="s">
        <v>134</v>
      </c>
      <c r="G293" s="108">
        <v>100</v>
      </c>
      <c r="H293" s="108">
        <v>5300999</v>
      </c>
      <c r="I293" s="108">
        <v>5300999</v>
      </c>
      <c r="K293" s="68" t="str">
        <f t="shared" si="4"/>
        <v>Бард</v>
      </c>
    </row>
    <row r="294" spans="1:11" ht="30">
      <c r="A294" s="106">
        <v>5353452</v>
      </c>
      <c r="B294" s="106" t="s">
        <v>935</v>
      </c>
      <c r="C294" s="107" t="s">
        <v>580</v>
      </c>
      <c r="D294" s="106" t="s">
        <v>203</v>
      </c>
      <c r="E294" s="106">
        <v>18521</v>
      </c>
      <c r="F294" s="106" t="s">
        <v>134</v>
      </c>
      <c r="G294" s="108">
        <v>100</v>
      </c>
      <c r="H294" s="108">
        <v>5278559</v>
      </c>
      <c r="I294" s="108">
        <v>5278559</v>
      </c>
      <c r="K294" s="68" t="str">
        <f t="shared" si="4"/>
        <v>Бард</v>
      </c>
    </row>
    <row r="295" spans="1:11">
      <c r="A295" s="106">
        <v>5353453</v>
      </c>
      <c r="B295" s="106" t="s">
        <v>935</v>
      </c>
      <c r="C295" s="107" t="s">
        <v>135</v>
      </c>
      <c r="D295" s="106" t="s">
        <v>136</v>
      </c>
      <c r="E295" s="106">
        <v>18521</v>
      </c>
      <c r="F295" s="106" t="s">
        <v>134</v>
      </c>
      <c r="G295" s="108">
        <v>200</v>
      </c>
      <c r="H295" s="108">
        <v>5278500</v>
      </c>
      <c r="I295" s="108">
        <v>10557000</v>
      </c>
      <c r="K295" s="68" t="str">
        <f t="shared" si="4"/>
        <v>Бард</v>
      </c>
    </row>
    <row r="296" spans="1:11">
      <c r="A296" s="106">
        <v>5353929</v>
      </c>
      <c r="B296" s="106" t="s">
        <v>935</v>
      </c>
      <c r="C296" s="107" t="s">
        <v>311</v>
      </c>
      <c r="D296" s="106" t="s">
        <v>312</v>
      </c>
      <c r="E296" s="106">
        <v>45433</v>
      </c>
      <c r="F296" s="106" t="s">
        <v>297</v>
      </c>
      <c r="G296" s="108">
        <v>50</v>
      </c>
      <c r="H296" s="108">
        <v>1711999</v>
      </c>
      <c r="I296" s="108">
        <v>8559995</v>
      </c>
      <c r="K296" s="68" t="str">
        <f t="shared" si="4"/>
        <v>Спир</v>
      </c>
    </row>
    <row r="297" spans="1:11">
      <c r="A297" s="106">
        <v>5354625</v>
      </c>
      <c r="B297" s="106" t="s">
        <v>942</v>
      </c>
      <c r="C297" s="107" t="s">
        <v>500</v>
      </c>
      <c r="D297" s="106" t="s">
        <v>501</v>
      </c>
      <c r="E297" s="106">
        <v>45284</v>
      </c>
      <c r="F297" s="106" t="s">
        <v>293</v>
      </c>
      <c r="G297" s="108">
        <v>30</v>
      </c>
      <c r="H297" s="108">
        <v>1920888</v>
      </c>
      <c r="I297" s="108">
        <v>5762664</v>
      </c>
      <c r="K297" s="68" t="str">
        <f t="shared" si="4"/>
        <v>Спир</v>
      </c>
    </row>
    <row r="298" spans="1:11">
      <c r="A298" s="106">
        <v>5354626</v>
      </c>
      <c r="B298" s="106" t="s">
        <v>942</v>
      </c>
      <c r="C298" s="107" t="s">
        <v>602</v>
      </c>
      <c r="D298" s="106" t="s">
        <v>603</v>
      </c>
      <c r="E298" s="106">
        <v>45284</v>
      </c>
      <c r="F298" s="106" t="s">
        <v>293</v>
      </c>
      <c r="G298" s="108">
        <v>50</v>
      </c>
      <c r="H298" s="108">
        <v>1919788</v>
      </c>
      <c r="I298" s="108">
        <v>9598940</v>
      </c>
      <c r="K298" s="68" t="str">
        <f t="shared" si="4"/>
        <v>Спир</v>
      </c>
    </row>
    <row r="299" spans="1:11">
      <c r="A299" s="106">
        <v>5354627</v>
      </c>
      <c r="B299" s="106" t="s">
        <v>942</v>
      </c>
      <c r="C299" s="107" t="s">
        <v>339</v>
      </c>
      <c r="D299" s="106" t="s">
        <v>340</v>
      </c>
      <c r="E299" s="106">
        <v>45284</v>
      </c>
      <c r="F299" s="106" t="s">
        <v>293</v>
      </c>
      <c r="G299" s="108">
        <v>300</v>
      </c>
      <c r="H299" s="108">
        <v>1919776</v>
      </c>
      <c r="I299" s="108">
        <v>57593280</v>
      </c>
      <c r="K299" s="68" t="str">
        <f t="shared" si="4"/>
        <v>Спир</v>
      </c>
    </row>
    <row r="300" spans="1:11">
      <c r="A300" s="106">
        <v>5354628</v>
      </c>
      <c r="B300" s="106" t="s">
        <v>942</v>
      </c>
      <c r="C300" s="107" t="s">
        <v>298</v>
      </c>
      <c r="D300" s="106" t="s">
        <v>299</v>
      </c>
      <c r="E300" s="106">
        <v>45284</v>
      </c>
      <c r="F300" s="106" t="s">
        <v>293</v>
      </c>
      <c r="G300" s="108">
        <v>1200</v>
      </c>
      <c r="H300" s="108">
        <v>1918788</v>
      </c>
      <c r="I300" s="108">
        <v>230254560</v>
      </c>
      <c r="K300" s="68" t="str">
        <f t="shared" si="4"/>
        <v>Спир</v>
      </c>
    </row>
    <row r="301" spans="1:11">
      <c r="A301" s="106">
        <v>5354629</v>
      </c>
      <c r="B301" s="106" t="s">
        <v>942</v>
      </c>
      <c r="C301" s="107" t="s">
        <v>460</v>
      </c>
      <c r="D301" s="106" t="s">
        <v>461</v>
      </c>
      <c r="E301" s="106">
        <v>45284</v>
      </c>
      <c r="F301" s="106" t="s">
        <v>293</v>
      </c>
      <c r="G301" s="108">
        <v>1150</v>
      </c>
      <c r="H301" s="108">
        <v>1912688</v>
      </c>
      <c r="I301" s="108">
        <v>219959120</v>
      </c>
      <c r="K301" s="68" t="str">
        <f t="shared" si="4"/>
        <v>Спир</v>
      </c>
    </row>
    <row r="302" spans="1:11" ht="30">
      <c r="A302" s="106">
        <v>5354630</v>
      </c>
      <c r="B302" s="106" t="s">
        <v>942</v>
      </c>
      <c r="C302" s="107" t="s">
        <v>512</v>
      </c>
      <c r="D302" s="106" t="s">
        <v>513</v>
      </c>
      <c r="E302" s="106">
        <v>45284</v>
      </c>
      <c r="F302" s="106" t="s">
        <v>293</v>
      </c>
      <c r="G302" s="108">
        <v>750</v>
      </c>
      <c r="H302" s="108">
        <v>1909000</v>
      </c>
      <c r="I302" s="108">
        <v>143175000</v>
      </c>
      <c r="K302" s="68" t="str">
        <f t="shared" si="4"/>
        <v>Спир</v>
      </c>
    </row>
    <row r="303" spans="1:11">
      <c r="A303" s="106">
        <v>5354631</v>
      </c>
      <c r="B303" s="106" t="s">
        <v>942</v>
      </c>
      <c r="C303" s="107" t="s">
        <v>298</v>
      </c>
      <c r="D303" s="106" t="s">
        <v>299</v>
      </c>
      <c r="E303" s="106">
        <v>45284</v>
      </c>
      <c r="F303" s="106" t="s">
        <v>293</v>
      </c>
      <c r="G303" s="108">
        <v>1200</v>
      </c>
      <c r="H303" s="108">
        <v>1902777</v>
      </c>
      <c r="I303" s="108">
        <v>228333240</v>
      </c>
      <c r="K303" s="68" t="str">
        <f t="shared" si="4"/>
        <v>Спир</v>
      </c>
    </row>
    <row r="304" spans="1:11" ht="30">
      <c r="A304" s="106">
        <v>5354632</v>
      </c>
      <c r="B304" s="106" t="s">
        <v>942</v>
      </c>
      <c r="C304" s="107" t="s">
        <v>432</v>
      </c>
      <c r="D304" s="106" t="s">
        <v>433</v>
      </c>
      <c r="E304" s="106">
        <v>45284</v>
      </c>
      <c r="F304" s="106" t="s">
        <v>293</v>
      </c>
      <c r="G304" s="108">
        <v>320</v>
      </c>
      <c r="H304" s="108">
        <v>1901000</v>
      </c>
      <c r="I304" s="108">
        <v>60832000</v>
      </c>
      <c r="K304" s="68" t="str">
        <f t="shared" si="4"/>
        <v>Спир</v>
      </c>
    </row>
    <row r="305" spans="1:11">
      <c r="A305" s="106">
        <v>5355052</v>
      </c>
      <c r="B305" s="106" t="s">
        <v>942</v>
      </c>
      <c r="C305" s="107" t="s">
        <v>135</v>
      </c>
      <c r="D305" s="106" t="s">
        <v>136</v>
      </c>
      <c r="E305" s="106">
        <v>18521</v>
      </c>
      <c r="F305" s="106" t="s">
        <v>134</v>
      </c>
      <c r="G305" s="108">
        <v>500</v>
      </c>
      <c r="H305" s="108">
        <v>5278500</v>
      </c>
      <c r="I305" s="108">
        <v>26392500</v>
      </c>
      <c r="K305" s="68" t="str">
        <f t="shared" si="4"/>
        <v>Бард</v>
      </c>
    </row>
    <row r="306" spans="1:11">
      <c r="A306" s="106">
        <v>5355657</v>
      </c>
      <c r="B306" s="106" t="s">
        <v>942</v>
      </c>
      <c r="C306" s="107" t="s">
        <v>135</v>
      </c>
      <c r="D306" s="106" t="s">
        <v>136</v>
      </c>
      <c r="E306" s="106">
        <v>18521</v>
      </c>
      <c r="F306" s="106" t="s">
        <v>134</v>
      </c>
      <c r="G306" s="108">
        <v>400</v>
      </c>
      <c r="H306" s="108">
        <v>5278500</v>
      </c>
      <c r="I306" s="108">
        <v>21114000</v>
      </c>
      <c r="K306" s="68" t="str">
        <f t="shared" si="4"/>
        <v>Бард</v>
      </c>
    </row>
    <row r="307" spans="1:11">
      <c r="A307" s="106">
        <v>5356332</v>
      </c>
      <c r="B307" s="106" t="s">
        <v>948</v>
      </c>
      <c r="C307" s="107" t="s">
        <v>498</v>
      </c>
      <c r="D307" s="106" t="s">
        <v>499</v>
      </c>
      <c r="E307" s="106">
        <v>45284</v>
      </c>
      <c r="F307" s="106" t="s">
        <v>293</v>
      </c>
      <c r="G307" s="108">
        <v>1560</v>
      </c>
      <c r="H307" s="108">
        <v>1822788</v>
      </c>
      <c r="I307" s="108">
        <v>284354928</v>
      </c>
      <c r="K307" s="68" t="str">
        <f t="shared" si="4"/>
        <v>Спир</v>
      </c>
    </row>
    <row r="308" spans="1:11">
      <c r="A308" s="106">
        <v>5356333</v>
      </c>
      <c r="B308" s="106" t="s">
        <v>948</v>
      </c>
      <c r="C308" s="107" t="s">
        <v>1193</v>
      </c>
      <c r="D308" s="106" t="s">
        <v>1194</v>
      </c>
      <c r="E308" s="106">
        <v>45284</v>
      </c>
      <c r="F308" s="106" t="s">
        <v>293</v>
      </c>
      <c r="G308" s="108">
        <v>1000</v>
      </c>
      <c r="H308" s="108">
        <v>1820999</v>
      </c>
      <c r="I308" s="108">
        <v>182099900</v>
      </c>
      <c r="K308" s="68" t="str">
        <f t="shared" si="4"/>
        <v>Спир</v>
      </c>
    </row>
    <row r="309" spans="1:11" ht="30">
      <c r="A309" s="106">
        <v>5356334</v>
      </c>
      <c r="B309" s="106" t="s">
        <v>948</v>
      </c>
      <c r="C309" s="107" t="s">
        <v>432</v>
      </c>
      <c r="D309" s="106" t="s">
        <v>433</v>
      </c>
      <c r="E309" s="106">
        <v>45284</v>
      </c>
      <c r="F309" s="106" t="s">
        <v>293</v>
      </c>
      <c r="G309" s="108">
        <v>800</v>
      </c>
      <c r="H309" s="108">
        <v>1820000</v>
      </c>
      <c r="I309" s="108">
        <v>145600000</v>
      </c>
      <c r="K309" s="68" t="str">
        <f t="shared" si="4"/>
        <v>Спир</v>
      </c>
    </row>
    <row r="310" spans="1:11">
      <c r="A310" s="106">
        <v>5356335</v>
      </c>
      <c r="B310" s="106" t="s">
        <v>948</v>
      </c>
      <c r="C310" s="107" t="s">
        <v>468</v>
      </c>
      <c r="D310" s="106" t="s">
        <v>469</v>
      </c>
      <c r="E310" s="106">
        <v>45284</v>
      </c>
      <c r="F310" s="106" t="s">
        <v>293</v>
      </c>
      <c r="G310" s="108">
        <v>500</v>
      </c>
      <c r="H310" s="108">
        <v>1815788</v>
      </c>
      <c r="I310" s="108">
        <v>90789400</v>
      </c>
      <c r="K310" s="68" t="str">
        <f t="shared" si="4"/>
        <v>Спир</v>
      </c>
    </row>
    <row r="311" spans="1:11">
      <c r="A311" s="106">
        <v>5356336</v>
      </c>
      <c r="B311" s="106" t="s">
        <v>948</v>
      </c>
      <c r="C311" s="107" t="s">
        <v>604</v>
      </c>
      <c r="D311" s="106" t="s">
        <v>605</v>
      </c>
      <c r="E311" s="106">
        <v>45284</v>
      </c>
      <c r="F311" s="106" t="s">
        <v>293</v>
      </c>
      <c r="G311" s="108">
        <v>100</v>
      </c>
      <c r="H311" s="108">
        <v>1812788</v>
      </c>
      <c r="I311" s="108">
        <v>18127880</v>
      </c>
      <c r="K311" s="68" t="str">
        <f t="shared" si="4"/>
        <v>Спир</v>
      </c>
    </row>
    <row r="312" spans="1:11">
      <c r="A312" s="106">
        <v>5356337</v>
      </c>
      <c r="B312" s="106" t="s">
        <v>948</v>
      </c>
      <c r="C312" s="107" t="s">
        <v>298</v>
      </c>
      <c r="D312" s="106" t="s">
        <v>299</v>
      </c>
      <c r="E312" s="106">
        <v>45284</v>
      </c>
      <c r="F312" s="106" t="s">
        <v>293</v>
      </c>
      <c r="G312" s="108">
        <v>1040</v>
      </c>
      <c r="H312" s="108">
        <v>1812000</v>
      </c>
      <c r="I312" s="108">
        <v>188448000</v>
      </c>
      <c r="K312" s="68" t="str">
        <f t="shared" si="4"/>
        <v>Спир</v>
      </c>
    </row>
    <row r="313" spans="1:11">
      <c r="A313" s="106">
        <v>5356790</v>
      </c>
      <c r="B313" s="106" t="s">
        <v>948</v>
      </c>
      <c r="C313" s="107" t="s">
        <v>135</v>
      </c>
      <c r="D313" s="106" t="s">
        <v>136</v>
      </c>
      <c r="E313" s="106">
        <v>18521</v>
      </c>
      <c r="F313" s="106" t="s">
        <v>134</v>
      </c>
      <c r="G313" s="108">
        <v>500</v>
      </c>
      <c r="H313" s="108">
        <v>5278500</v>
      </c>
      <c r="I313" s="108">
        <v>26392500</v>
      </c>
      <c r="K313" s="68" t="str">
        <f t="shared" si="4"/>
        <v>Бард</v>
      </c>
    </row>
    <row r="314" spans="1:11">
      <c r="A314" s="106">
        <v>5357435</v>
      </c>
      <c r="B314" s="106" t="s">
        <v>948</v>
      </c>
      <c r="C314" s="107" t="s">
        <v>135</v>
      </c>
      <c r="D314" s="106" t="s">
        <v>136</v>
      </c>
      <c r="E314" s="106">
        <v>18521</v>
      </c>
      <c r="F314" s="106" t="s">
        <v>134</v>
      </c>
      <c r="G314" s="108">
        <v>500</v>
      </c>
      <c r="H314" s="108">
        <v>5278500</v>
      </c>
      <c r="I314" s="108">
        <v>26392500</v>
      </c>
      <c r="K314" s="68" t="str">
        <f t="shared" si="4"/>
        <v>Бард</v>
      </c>
    </row>
    <row r="315" spans="1:11" ht="30">
      <c r="A315" s="106">
        <v>5358074</v>
      </c>
      <c r="B315" s="106" t="s">
        <v>1117</v>
      </c>
      <c r="C315" s="107" t="s">
        <v>356</v>
      </c>
      <c r="D315" s="106" t="s">
        <v>357</v>
      </c>
      <c r="E315" s="106">
        <v>45433</v>
      </c>
      <c r="F315" s="106" t="s">
        <v>297</v>
      </c>
      <c r="G315" s="108">
        <v>100</v>
      </c>
      <c r="H315" s="108">
        <v>1701288</v>
      </c>
      <c r="I315" s="108">
        <v>17012880</v>
      </c>
      <c r="K315" s="68" t="str">
        <f t="shared" si="4"/>
        <v>Спир</v>
      </c>
    </row>
    <row r="316" spans="1:11">
      <c r="A316" s="106">
        <v>5358103</v>
      </c>
      <c r="B316" s="106" t="s">
        <v>1117</v>
      </c>
      <c r="C316" s="107" t="s">
        <v>434</v>
      </c>
      <c r="D316" s="106" t="s">
        <v>435</v>
      </c>
      <c r="E316" s="106">
        <v>45284</v>
      </c>
      <c r="F316" s="106" t="s">
        <v>293</v>
      </c>
      <c r="G316" s="108">
        <v>100</v>
      </c>
      <c r="H316" s="108">
        <v>1828888</v>
      </c>
      <c r="I316" s="108">
        <v>18288880</v>
      </c>
      <c r="K316" s="68" t="str">
        <f t="shared" si="4"/>
        <v>Спир</v>
      </c>
    </row>
    <row r="317" spans="1:11">
      <c r="A317" s="106">
        <v>5358104</v>
      </c>
      <c r="B317" s="106" t="s">
        <v>1117</v>
      </c>
      <c r="C317" s="107" t="s">
        <v>298</v>
      </c>
      <c r="D317" s="106" t="s">
        <v>299</v>
      </c>
      <c r="E317" s="106">
        <v>45284</v>
      </c>
      <c r="F317" s="106" t="s">
        <v>293</v>
      </c>
      <c r="G317" s="108">
        <v>160</v>
      </c>
      <c r="H317" s="108">
        <v>1828888</v>
      </c>
      <c r="I317" s="108">
        <v>29262208</v>
      </c>
      <c r="K317" s="68" t="str">
        <f t="shared" si="4"/>
        <v>Спир</v>
      </c>
    </row>
    <row r="318" spans="1:11">
      <c r="A318" s="106">
        <v>5358105</v>
      </c>
      <c r="B318" s="106" t="s">
        <v>1117</v>
      </c>
      <c r="C318" s="107" t="s">
        <v>460</v>
      </c>
      <c r="D318" s="106" t="s">
        <v>461</v>
      </c>
      <c r="E318" s="106">
        <v>45284</v>
      </c>
      <c r="F318" s="106" t="s">
        <v>293</v>
      </c>
      <c r="G318" s="108">
        <v>3220</v>
      </c>
      <c r="H318" s="108">
        <v>1828788</v>
      </c>
      <c r="I318" s="108">
        <v>588869736</v>
      </c>
      <c r="K318" s="68" t="str">
        <f t="shared" si="4"/>
        <v>Спир</v>
      </c>
    </row>
    <row r="319" spans="1:11">
      <c r="A319" s="106">
        <v>5358106</v>
      </c>
      <c r="B319" s="106" t="s">
        <v>1117</v>
      </c>
      <c r="C319" s="107" t="s">
        <v>309</v>
      </c>
      <c r="D319" s="106" t="s">
        <v>310</v>
      </c>
      <c r="E319" s="106">
        <v>45284</v>
      </c>
      <c r="F319" s="106" t="s">
        <v>293</v>
      </c>
      <c r="G319" s="108">
        <v>1200</v>
      </c>
      <c r="H319" s="108">
        <v>1820009.99</v>
      </c>
      <c r="I319" s="108">
        <v>218401198.80000001</v>
      </c>
      <c r="K319" s="68" t="str">
        <f t="shared" si="4"/>
        <v>Спир</v>
      </c>
    </row>
    <row r="320" spans="1:11" ht="30">
      <c r="A320" s="106">
        <v>5358107</v>
      </c>
      <c r="B320" s="106" t="s">
        <v>1117</v>
      </c>
      <c r="C320" s="107" t="s">
        <v>432</v>
      </c>
      <c r="D320" s="106" t="s">
        <v>433</v>
      </c>
      <c r="E320" s="106">
        <v>45284</v>
      </c>
      <c r="F320" s="106" t="s">
        <v>293</v>
      </c>
      <c r="G320" s="108">
        <v>320</v>
      </c>
      <c r="H320" s="108">
        <v>1820000</v>
      </c>
      <c r="I320" s="108">
        <v>58240000</v>
      </c>
      <c r="K320" s="68" t="str">
        <f t="shared" si="4"/>
        <v>Спир</v>
      </c>
    </row>
    <row r="321" spans="1:11">
      <c r="A321" s="106">
        <v>5358545</v>
      </c>
      <c r="B321" s="106" t="s">
        <v>1117</v>
      </c>
      <c r="C321" s="107" t="s">
        <v>204</v>
      </c>
      <c r="D321" s="106" t="s">
        <v>205</v>
      </c>
      <c r="E321" s="106">
        <v>18521</v>
      </c>
      <c r="F321" s="106" t="s">
        <v>134</v>
      </c>
      <c r="G321" s="108">
        <v>100</v>
      </c>
      <c r="H321" s="108">
        <v>5280999</v>
      </c>
      <c r="I321" s="108">
        <v>5280999</v>
      </c>
      <c r="K321" s="68" t="str">
        <f t="shared" si="4"/>
        <v>Бард</v>
      </c>
    </row>
    <row r="322" spans="1:11">
      <c r="A322" s="106">
        <v>5358546</v>
      </c>
      <c r="B322" s="106" t="s">
        <v>1117</v>
      </c>
      <c r="C322" s="107" t="s">
        <v>132</v>
      </c>
      <c r="D322" s="106" t="s">
        <v>133</v>
      </c>
      <c r="E322" s="106">
        <v>18521</v>
      </c>
      <c r="F322" s="106" t="s">
        <v>134</v>
      </c>
      <c r="G322" s="108">
        <v>200</v>
      </c>
      <c r="H322" s="108">
        <v>5279555</v>
      </c>
      <c r="I322" s="108">
        <v>10559110</v>
      </c>
      <c r="K322" s="68" t="str">
        <f t="shared" si="4"/>
        <v>Бард</v>
      </c>
    </row>
    <row r="323" spans="1:11" ht="30">
      <c r="A323" s="106">
        <v>5358547</v>
      </c>
      <c r="B323" s="106" t="s">
        <v>1117</v>
      </c>
      <c r="C323" s="107" t="s">
        <v>224</v>
      </c>
      <c r="D323" s="106" t="s">
        <v>225</v>
      </c>
      <c r="E323" s="106">
        <v>18521</v>
      </c>
      <c r="F323" s="106" t="s">
        <v>134</v>
      </c>
      <c r="G323" s="108">
        <v>100</v>
      </c>
      <c r="H323" s="108">
        <v>5279000</v>
      </c>
      <c r="I323" s="108">
        <v>5279000</v>
      </c>
      <c r="K323" s="68" t="str">
        <f t="shared" si="4"/>
        <v>Бард</v>
      </c>
    </row>
    <row r="324" spans="1:11">
      <c r="A324" s="106">
        <v>5358548</v>
      </c>
      <c r="B324" s="106" t="s">
        <v>1117</v>
      </c>
      <c r="C324" s="107" t="s">
        <v>135</v>
      </c>
      <c r="D324" s="106" t="s">
        <v>136</v>
      </c>
      <c r="E324" s="106">
        <v>18521</v>
      </c>
      <c r="F324" s="106" t="s">
        <v>134</v>
      </c>
      <c r="G324" s="108">
        <v>100</v>
      </c>
      <c r="H324" s="108">
        <v>5278500</v>
      </c>
      <c r="I324" s="108">
        <v>5278500</v>
      </c>
      <c r="K324" s="68" t="str">
        <f t="shared" si="4"/>
        <v>Бард</v>
      </c>
    </row>
    <row r="325" spans="1:11" ht="30">
      <c r="A325" s="106">
        <v>5359882</v>
      </c>
      <c r="B325" s="106" t="s">
        <v>1192</v>
      </c>
      <c r="C325" s="107" t="s">
        <v>432</v>
      </c>
      <c r="D325" s="106" t="s">
        <v>433</v>
      </c>
      <c r="E325" s="106">
        <v>45284</v>
      </c>
      <c r="F325" s="106" t="s">
        <v>293</v>
      </c>
      <c r="G325" s="108">
        <v>1560</v>
      </c>
      <c r="H325" s="108">
        <v>1829100</v>
      </c>
      <c r="I325" s="108">
        <v>285339600</v>
      </c>
      <c r="K325" s="68" t="str">
        <f t="shared" ref="K325:K388" si="5">LEFT(F325,4)</f>
        <v>Спир</v>
      </c>
    </row>
    <row r="326" spans="1:11">
      <c r="A326" s="106">
        <v>5359883</v>
      </c>
      <c r="B326" s="106" t="s">
        <v>1192</v>
      </c>
      <c r="C326" s="107" t="s">
        <v>1167</v>
      </c>
      <c r="D326" s="106" t="s">
        <v>1168</v>
      </c>
      <c r="E326" s="106">
        <v>45284</v>
      </c>
      <c r="F326" s="106" t="s">
        <v>293</v>
      </c>
      <c r="G326" s="108">
        <v>200</v>
      </c>
      <c r="H326" s="108">
        <v>1827000</v>
      </c>
      <c r="I326" s="108">
        <v>36540000</v>
      </c>
      <c r="K326" s="68" t="str">
        <f t="shared" si="5"/>
        <v>Спир</v>
      </c>
    </row>
    <row r="327" spans="1:11">
      <c r="A327" s="106">
        <v>5359884</v>
      </c>
      <c r="B327" s="106" t="s">
        <v>1192</v>
      </c>
      <c r="C327" s="107" t="s">
        <v>348</v>
      </c>
      <c r="D327" s="106" t="s">
        <v>349</v>
      </c>
      <c r="E327" s="106">
        <v>45284</v>
      </c>
      <c r="F327" s="106" t="s">
        <v>293</v>
      </c>
      <c r="G327" s="108">
        <v>1550</v>
      </c>
      <c r="H327" s="108">
        <v>1822999</v>
      </c>
      <c r="I327" s="108">
        <v>282564845</v>
      </c>
      <c r="K327" s="68" t="str">
        <f t="shared" si="5"/>
        <v>Спир</v>
      </c>
    </row>
    <row r="328" spans="1:11">
      <c r="A328" s="106">
        <v>5359885</v>
      </c>
      <c r="B328" s="106" t="s">
        <v>1192</v>
      </c>
      <c r="C328" s="107" t="s">
        <v>348</v>
      </c>
      <c r="D328" s="106" t="s">
        <v>349</v>
      </c>
      <c r="E328" s="106">
        <v>45284</v>
      </c>
      <c r="F328" s="106" t="s">
        <v>293</v>
      </c>
      <c r="G328" s="108">
        <v>1550</v>
      </c>
      <c r="H328" s="108">
        <v>1812999</v>
      </c>
      <c r="I328" s="108">
        <v>281014845</v>
      </c>
      <c r="K328" s="68" t="str">
        <f t="shared" si="5"/>
        <v>Спир</v>
      </c>
    </row>
    <row r="329" spans="1:11">
      <c r="A329" s="106">
        <v>5359886</v>
      </c>
      <c r="B329" s="106" t="s">
        <v>1192</v>
      </c>
      <c r="C329" s="107" t="s">
        <v>460</v>
      </c>
      <c r="D329" s="106" t="s">
        <v>461</v>
      </c>
      <c r="E329" s="106">
        <v>45284</v>
      </c>
      <c r="F329" s="106" t="s">
        <v>293</v>
      </c>
      <c r="G329" s="108">
        <v>140</v>
      </c>
      <c r="H329" s="108">
        <v>1805788</v>
      </c>
      <c r="I329" s="108">
        <v>25281032</v>
      </c>
      <c r="K329" s="68" t="str">
        <f t="shared" si="5"/>
        <v>Спир</v>
      </c>
    </row>
    <row r="330" spans="1:11">
      <c r="A330" s="106">
        <v>5360329</v>
      </c>
      <c r="B330" s="106" t="s">
        <v>1192</v>
      </c>
      <c r="C330" s="107" t="s">
        <v>1172</v>
      </c>
      <c r="D330" s="106" t="s">
        <v>1173</v>
      </c>
      <c r="E330" s="106">
        <v>18521</v>
      </c>
      <c r="F330" s="106" t="s">
        <v>134</v>
      </c>
      <c r="G330" s="108">
        <v>100</v>
      </c>
      <c r="H330" s="108">
        <v>5295555</v>
      </c>
      <c r="I330" s="108">
        <v>5295555</v>
      </c>
      <c r="K330" s="68" t="str">
        <f t="shared" si="5"/>
        <v>Бард</v>
      </c>
    </row>
    <row r="331" spans="1:11">
      <c r="A331" s="106">
        <v>5360330</v>
      </c>
      <c r="B331" s="106" t="s">
        <v>1192</v>
      </c>
      <c r="C331" s="107" t="s">
        <v>171</v>
      </c>
      <c r="D331" s="106" t="s">
        <v>172</v>
      </c>
      <c r="E331" s="106">
        <v>18521</v>
      </c>
      <c r="F331" s="106" t="s">
        <v>134</v>
      </c>
      <c r="G331" s="108">
        <v>600</v>
      </c>
      <c r="H331" s="108">
        <v>5279999</v>
      </c>
      <c r="I331" s="108">
        <v>31679994</v>
      </c>
      <c r="K331" s="68" t="str">
        <f t="shared" si="5"/>
        <v>Бард</v>
      </c>
    </row>
    <row r="332" spans="1:11">
      <c r="A332" s="106">
        <v>5360331</v>
      </c>
      <c r="B332" s="106" t="s">
        <v>1192</v>
      </c>
      <c r="C332" s="107" t="s">
        <v>135</v>
      </c>
      <c r="D332" s="106" t="s">
        <v>136</v>
      </c>
      <c r="E332" s="106">
        <v>18521</v>
      </c>
      <c r="F332" s="106" t="s">
        <v>134</v>
      </c>
      <c r="G332" s="108">
        <v>100</v>
      </c>
      <c r="H332" s="108">
        <v>5278500</v>
      </c>
      <c r="I332" s="108">
        <v>5278500</v>
      </c>
      <c r="K332" s="68" t="str">
        <f t="shared" si="5"/>
        <v>Бард</v>
      </c>
    </row>
    <row r="333" spans="1:11">
      <c r="A333" s="106">
        <v>5360901</v>
      </c>
      <c r="B333" s="106" t="s">
        <v>1192</v>
      </c>
      <c r="C333" s="107" t="s">
        <v>335</v>
      </c>
      <c r="D333" s="106" t="s">
        <v>336</v>
      </c>
      <c r="E333" s="106">
        <v>45433</v>
      </c>
      <c r="F333" s="106" t="s">
        <v>297</v>
      </c>
      <c r="G333" s="108">
        <v>500</v>
      </c>
      <c r="H333" s="108">
        <v>1701077</v>
      </c>
      <c r="I333" s="108">
        <v>85053850</v>
      </c>
      <c r="K333" s="68" t="str">
        <f t="shared" si="5"/>
        <v>Спир</v>
      </c>
    </row>
    <row r="334" spans="1:11" ht="30">
      <c r="A334" s="106">
        <v>5361681</v>
      </c>
      <c r="B334" s="106" t="s">
        <v>1191</v>
      </c>
      <c r="C334" s="107" t="s">
        <v>514</v>
      </c>
      <c r="D334" s="106" t="s">
        <v>515</v>
      </c>
      <c r="E334" s="106">
        <v>45433</v>
      </c>
      <c r="F334" s="106" t="s">
        <v>297</v>
      </c>
      <c r="G334" s="108">
        <v>100</v>
      </c>
      <c r="H334" s="108">
        <v>1701088</v>
      </c>
      <c r="I334" s="108">
        <v>17010880</v>
      </c>
      <c r="K334" s="68" t="str">
        <f t="shared" si="5"/>
        <v>Спир</v>
      </c>
    </row>
    <row r="335" spans="1:11">
      <c r="A335" s="106">
        <v>5361704</v>
      </c>
      <c r="B335" s="106" t="s">
        <v>1191</v>
      </c>
      <c r="C335" s="107" t="s">
        <v>518</v>
      </c>
      <c r="D335" s="106" t="s">
        <v>519</v>
      </c>
      <c r="E335" s="106">
        <v>45284</v>
      </c>
      <c r="F335" s="106" t="s">
        <v>293</v>
      </c>
      <c r="G335" s="108">
        <v>500</v>
      </c>
      <c r="H335" s="108">
        <v>1812788</v>
      </c>
      <c r="I335" s="108">
        <v>90639400</v>
      </c>
      <c r="K335" s="68" t="str">
        <f t="shared" si="5"/>
        <v>Спир</v>
      </c>
    </row>
    <row r="336" spans="1:11">
      <c r="A336" s="106">
        <v>5361705</v>
      </c>
      <c r="B336" s="106" t="s">
        <v>1191</v>
      </c>
      <c r="C336" s="107" t="s">
        <v>298</v>
      </c>
      <c r="D336" s="106" t="s">
        <v>299</v>
      </c>
      <c r="E336" s="106">
        <v>45284</v>
      </c>
      <c r="F336" s="106" t="s">
        <v>293</v>
      </c>
      <c r="G336" s="108">
        <v>1200</v>
      </c>
      <c r="H336" s="108">
        <v>1812787</v>
      </c>
      <c r="I336" s="108">
        <v>217534440</v>
      </c>
      <c r="K336" s="68" t="str">
        <f t="shared" si="5"/>
        <v>Спир</v>
      </c>
    </row>
    <row r="337" spans="1:11">
      <c r="A337" s="106">
        <v>5361706</v>
      </c>
      <c r="B337" s="106" t="s">
        <v>1191</v>
      </c>
      <c r="C337" s="107" t="s">
        <v>498</v>
      </c>
      <c r="D337" s="106" t="s">
        <v>499</v>
      </c>
      <c r="E337" s="106">
        <v>45284</v>
      </c>
      <c r="F337" s="106" t="s">
        <v>293</v>
      </c>
      <c r="G337" s="108">
        <v>1550</v>
      </c>
      <c r="H337" s="108">
        <v>1812786</v>
      </c>
      <c r="I337" s="108">
        <v>280981830</v>
      </c>
      <c r="K337" s="68" t="str">
        <f t="shared" si="5"/>
        <v>Спир</v>
      </c>
    </row>
    <row r="338" spans="1:11">
      <c r="A338" s="106">
        <v>5361707</v>
      </c>
      <c r="B338" s="106" t="s">
        <v>1191</v>
      </c>
      <c r="C338" s="107" t="s">
        <v>460</v>
      </c>
      <c r="D338" s="106" t="s">
        <v>461</v>
      </c>
      <c r="E338" s="106">
        <v>45284</v>
      </c>
      <c r="F338" s="106" t="s">
        <v>293</v>
      </c>
      <c r="G338" s="108">
        <v>1750</v>
      </c>
      <c r="H338" s="108">
        <v>1808999</v>
      </c>
      <c r="I338" s="108">
        <v>316574825</v>
      </c>
      <c r="K338" s="68" t="str">
        <f t="shared" si="5"/>
        <v>Спир</v>
      </c>
    </row>
    <row r="339" spans="1:11">
      <c r="A339" s="106">
        <v>5362093</v>
      </c>
      <c r="B339" s="106" t="s">
        <v>1191</v>
      </c>
      <c r="C339" s="107" t="s">
        <v>135</v>
      </c>
      <c r="D339" s="106" t="s">
        <v>136</v>
      </c>
      <c r="E339" s="106">
        <v>18521</v>
      </c>
      <c r="F339" s="106" t="s">
        <v>134</v>
      </c>
      <c r="G339" s="108">
        <v>600</v>
      </c>
      <c r="H339" s="108">
        <v>5278500</v>
      </c>
      <c r="I339" s="108">
        <v>31671000</v>
      </c>
      <c r="K339" s="68" t="str">
        <f t="shared" si="5"/>
        <v>Бард</v>
      </c>
    </row>
    <row r="340" spans="1:11" ht="30">
      <c r="A340" s="106">
        <v>5362620</v>
      </c>
      <c r="B340" s="106" t="s">
        <v>1191</v>
      </c>
      <c r="C340" s="107" t="s">
        <v>587</v>
      </c>
      <c r="D340" s="106" t="s">
        <v>588</v>
      </c>
      <c r="E340" s="106">
        <v>45433</v>
      </c>
      <c r="F340" s="106" t="s">
        <v>297</v>
      </c>
      <c r="G340" s="108">
        <v>140</v>
      </c>
      <c r="H340" s="108">
        <v>1705000</v>
      </c>
      <c r="I340" s="108">
        <v>23870000</v>
      </c>
      <c r="K340" s="68" t="str">
        <f t="shared" si="5"/>
        <v>Спир</v>
      </c>
    </row>
    <row r="341" spans="1:11">
      <c r="A341" s="106">
        <v>5362621</v>
      </c>
      <c r="B341" s="106" t="s">
        <v>1191</v>
      </c>
      <c r="C341" s="107" t="s">
        <v>538</v>
      </c>
      <c r="D341" s="106" t="s">
        <v>539</v>
      </c>
      <c r="E341" s="106">
        <v>45433</v>
      </c>
      <c r="F341" s="106" t="s">
        <v>297</v>
      </c>
      <c r="G341" s="108">
        <v>10</v>
      </c>
      <c r="H341" s="108">
        <v>1701100</v>
      </c>
      <c r="I341" s="108">
        <v>1701100</v>
      </c>
      <c r="K341" s="68" t="str">
        <f t="shared" si="5"/>
        <v>Спир</v>
      </c>
    </row>
    <row r="342" spans="1:11">
      <c r="A342" s="106">
        <v>5363480</v>
      </c>
      <c r="B342" s="106" t="s">
        <v>951</v>
      </c>
      <c r="C342" s="107" t="s">
        <v>538</v>
      </c>
      <c r="D342" s="106" t="s">
        <v>539</v>
      </c>
      <c r="E342" s="106">
        <v>45433</v>
      </c>
      <c r="F342" s="106" t="s">
        <v>297</v>
      </c>
      <c r="G342" s="108">
        <v>30</v>
      </c>
      <c r="H342" s="108">
        <v>1701100</v>
      </c>
      <c r="I342" s="108">
        <v>5103300</v>
      </c>
      <c r="K342" s="68" t="str">
        <f t="shared" si="5"/>
        <v>Спир</v>
      </c>
    </row>
    <row r="343" spans="1:11">
      <c r="A343" s="106">
        <v>5363505</v>
      </c>
      <c r="B343" s="106" t="s">
        <v>951</v>
      </c>
      <c r="C343" s="107" t="s">
        <v>464</v>
      </c>
      <c r="D343" s="106" t="s">
        <v>465</v>
      </c>
      <c r="E343" s="106">
        <v>45284</v>
      </c>
      <c r="F343" s="106" t="s">
        <v>293</v>
      </c>
      <c r="G343" s="108">
        <v>100</v>
      </c>
      <c r="H343" s="108">
        <v>1830999</v>
      </c>
      <c r="I343" s="108">
        <v>18309990</v>
      </c>
      <c r="K343" s="68" t="str">
        <f t="shared" si="5"/>
        <v>Спир</v>
      </c>
    </row>
    <row r="344" spans="1:11">
      <c r="A344" s="106">
        <v>5363506</v>
      </c>
      <c r="B344" s="106" t="s">
        <v>951</v>
      </c>
      <c r="C344" s="107" t="s">
        <v>346</v>
      </c>
      <c r="D344" s="106" t="s">
        <v>347</v>
      </c>
      <c r="E344" s="106">
        <v>45284</v>
      </c>
      <c r="F344" s="106" t="s">
        <v>293</v>
      </c>
      <c r="G344" s="108">
        <v>3550</v>
      </c>
      <c r="H344" s="108">
        <v>1816012</v>
      </c>
      <c r="I344" s="108">
        <v>644684260</v>
      </c>
      <c r="K344" s="68" t="str">
        <f t="shared" si="5"/>
        <v>Спир</v>
      </c>
    </row>
    <row r="345" spans="1:11">
      <c r="A345" s="106">
        <v>5363507</v>
      </c>
      <c r="B345" s="106" t="s">
        <v>951</v>
      </c>
      <c r="C345" s="107" t="s">
        <v>317</v>
      </c>
      <c r="D345" s="106" t="s">
        <v>318</v>
      </c>
      <c r="E345" s="106">
        <v>45284</v>
      </c>
      <c r="F345" s="106" t="s">
        <v>293</v>
      </c>
      <c r="G345" s="108">
        <v>500</v>
      </c>
      <c r="H345" s="108">
        <v>1815000</v>
      </c>
      <c r="I345" s="108">
        <v>90750000</v>
      </c>
      <c r="K345" s="68" t="str">
        <f t="shared" si="5"/>
        <v>Спир</v>
      </c>
    </row>
    <row r="346" spans="1:11">
      <c r="A346" s="106">
        <v>5363508</v>
      </c>
      <c r="B346" s="106" t="s">
        <v>951</v>
      </c>
      <c r="C346" s="107" t="s">
        <v>460</v>
      </c>
      <c r="D346" s="106" t="s">
        <v>461</v>
      </c>
      <c r="E346" s="106">
        <v>45284</v>
      </c>
      <c r="F346" s="106" t="s">
        <v>293</v>
      </c>
      <c r="G346" s="108">
        <v>850</v>
      </c>
      <c r="H346" s="108">
        <v>1803788</v>
      </c>
      <c r="I346" s="108">
        <v>153321980</v>
      </c>
      <c r="K346" s="68" t="str">
        <f t="shared" si="5"/>
        <v>Спир</v>
      </c>
    </row>
    <row r="347" spans="1:11">
      <c r="A347" s="106">
        <v>5363977</v>
      </c>
      <c r="B347" s="106" t="s">
        <v>951</v>
      </c>
      <c r="C347" s="107" t="s">
        <v>135</v>
      </c>
      <c r="D347" s="106" t="s">
        <v>136</v>
      </c>
      <c r="E347" s="106">
        <v>18521</v>
      </c>
      <c r="F347" s="106" t="s">
        <v>134</v>
      </c>
      <c r="G347" s="108">
        <v>600</v>
      </c>
      <c r="H347" s="108">
        <v>5278500</v>
      </c>
      <c r="I347" s="108">
        <v>31671000</v>
      </c>
      <c r="K347" s="68" t="str">
        <f t="shared" si="5"/>
        <v>Бард</v>
      </c>
    </row>
    <row r="348" spans="1:11" ht="30">
      <c r="A348" s="106">
        <v>5364524</v>
      </c>
      <c r="B348" s="106" t="s">
        <v>951</v>
      </c>
      <c r="C348" s="107" t="s">
        <v>1189</v>
      </c>
      <c r="D348" s="106" t="s">
        <v>1190</v>
      </c>
      <c r="E348" s="106">
        <v>45433</v>
      </c>
      <c r="F348" s="106" t="s">
        <v>297</v>
      </c>
      <c r="G348" s="108">
        <v>20</v>
      </c>
      <c r="H348" s="108">
        <v>1701001</v>
      </c>
      <c r="I348" s="108">
        <v>3402002</v>
      </c>
      <c r="K348" s="68" t="str">
        <f t="shared" si="5"/>
        <v>Спир</v>
      </c>
    </row>
    <row r="349" spans="1:11">
      <c r="A349" s="106">
        <v>5364525</v>
      </c>
      <c r="B349" s="106" t="s">
        <v>951</v>
      </c>
      <c r="C349" s="107" t="s">
        <v>606</v>
      </c>
      <c r="D349" s="106" t="s">
        <v>607</v>
      </c>
      <c r="E349" s="106">
        <v>45433</v>
      </c>
      <c r="F349" s="106" t="s">
        <v>297</v>
      </c>
      <c r="G349" s="108">
        <v>200</v>
      </c>
      <c r="H349" s="108">
        <v>1701000</v>
      </c>
      <c r="I349" s="108">
        <v>34020000</v>
      </c>
      <c r="K349" s="68" t="str">
        <f t="shared" si="5"/>
        <v>Спир</v>
      </c>
    </row>
    <row r="350" spans="1:11">
      <c r="A350" s="106">
        <v>5364661</v>
      </c>
      <c r="B350" s="106" t="s">
        <v>951</v>
      </c>
      <c r="C350" s="107" t="s">
        <v>135</v>
      </c>
      <c r="D350" s="106" t="s">
        <v>136</v>
      </c>
      <c r="E350" s="106">
        <v>18521</v>
      </c>
      <c r="F350" s="106" t="s">
        <v>134</v>
      </c>
      <c r="G350" s="108">
        <v>600</v>
      </c>
      <c r="H350" s="108">
        <v>5278500</v>
      </c>
      <c r="I350" s="108">
        <v>31671000</v>
      </c>
      <c r="K350" s="68" t="str">
        <f t="shared" si="5"/>
        <v>Бард</v>
      </c>
    </row>
    <row r="351" spans="1:11">
      <c r="A351" s="106">
        <v>5365388</v>
      </c>
      <c r="B351" s="106" t="s">
        <v>1188</v>
      </c>
      <c r="C351" s="107" t="s">
        <v>460</v>
      </c>
      <c r="D351" s="106" t="s">
        <v>461</v>
      </c>
      <c r="E351" s="106">
        <v>45284</v>
      </c>
      <c r="F351" s="106" t="s">
        <v>293</v>
      </c>
      <c r="G351" s="108">
        <v>460</v>
      </c>
      <c r="H351" s="108">
        <v>1812788</v>
      </c>
      <c r="I351" s="108">
        <v>83388248</v>
      </c>
      <c r="K351" s="68" t="str">
        <f t="shared" si="5"/>
        <v>Спир</v>
      </c>
    </row>
    <row r="352" spans="1:11">
      <c r="A352" s="106">
        <v>5365389</v>
      </c>
      <c r="B352" s="106" t="s">
        <v>1188</v>
      </c>
      <c r="C352" s="107" t="s">
        <v>415</v>
      </c>
      <c r="D352" s="106" t="s">
        <v>416</v>
      </c>
      <c r="E352" s="106">
        <v>45284</v>
      </c>
      <c r="F352" s="106" t="s">
        <v>293</v>
      </c>
      <c r="G352" s="108">
        <v>3300</v>
      </c>
      <c r="H352" s="108">
        <v>1812787</v>
      </c>
      <c r="I352" s="108">
        <v>598219710</v>
      </c>
      <c r="K352" s="68" t="str">
        <f t="shared" si="5"/>
        <v>Спир</v>
      </c>
    </row>
    <row r="353" spans="1:11">
      <c r="A353" s="106">
        <v>5365390</v>
      </c>
      <c r="B353" s="106" t="s">
        <v>1188</v>
      </c>
      <c r="C353" s="107" t="s">
        <v>520</v>
      </c>
      <c r="D353" s="106" t="s">
        <v>521</v>
      </c>
      <c r="E353" s="106">
        <v>45284</v>
      </c>
      <c r="F353" s="106" t="s">
        <v>293</v>
      </c>
      <c r="G353" s="108">
        <v>1000</v>
      </c>
      <c r="H353" s="108">
        <v>1805001</v>
      </c>
      <c r="I353" s="108">
        <v>180500100</v>
      </c>
      <c r="K353" s="68" t="str">
        <f t="shared" si="5"/>
        <v>Спир</v>
      </c>
    </row>
    <row r="354" spans="1:11">
      <c r="A354" s="106">
        <v>5365391</v>
      </c>
      <c r="B354" s="106" t="s">
        <v>1188</v>
      </c>
      <c r="C354" s="107" t="s">
        <v>424</v>
      </c>
      <c r="D354" s="106" t="s">
        <v>425</v>
      </c>
      <c r="E354" s="106">
        <v>45284</v>
      </c>
      <c r="F354" s="106" t="s">
        <v>293</v>
      </c>
      <c r="G354" s="108">
        <v>240</v>
      </c>
      <c r="H354" s="108">
        <v>1803009</v>
      </c>
      <c r="I354" s="108">
        <v>43272216</v>
      </c>
      <c r="K354" s="68" t="str">
        <f t="shared" si="5"/>
        <v>Спир</v>
      </c>
    </row>
    <row r="355" spans="1:11">
      <c r="A355" s="106">
        <v>5365828</v>
      </c>
      <c r="B355" s="106" t="s">
        <v>1188</v>
      </c>
      <c r="C355" s="107" t="s">
        <v>132</v>
      </c>
      <c r="D355" s="106" t="s">
        <v>133</v>
      </c>
      <c r="E355" s="106">
        <v>18521</v>
      </c>
      <c r="F355" s="106" t="s">
        <v>134</v>
      </c>
      <c r="G355" s="108">
        <v>200</v>
      </c>
      <c r="H355" s="108">
        <v>5278655</v>
      </c>
      <c r="I355" s="108">
        <v>10557310</v>
      </c>
      <c r="K355" s="68" t="str">
        <f t="shared" si="5"/>
        <v>Бард</v>
      </c>
    </row>
    <row r="356" spans="1:11" ht="30">
      <c r="A356" s="106">
        <v>5365829</v>
      </c>
      <c r="B356" s="106" t="s">
        <v>1188</v>
      </c>
      <c r="C356" s="107" t="s">
        <v>580</v>
      </c>
      <c r="D356" s="106" t="s">
        <v>203</v>
      </c>
      <c r="E356" s="106">
        <v>18521</v>
      </c>
      <c r="F356" s="106" t="s">
        <v>134</v>
      </c>
      <c r="G356" s="108">
        <v>100</v>
      </c>
      <c r="H356" s="108">
        <v>5278559</v>
      </c>
      <c r="I356" s="108">
        <v>5278559</v>
      </c>
      <c r="K356" s="68" t="str">
        <f t="shared" si="5"/>
        <v>Бард</v>
      </c>
    </row>
    <row r="357" spans="1:11">
      <c r="A357" s="106">
        <v>5365830</v>
      </c>
      <c r="B357" s="106" t="s">
        <v>1188</v>
      </c>
      <c r="C357" s="107" t="s">
        <v>135</v>
      </c>
      <c r="D357" s="106" t="s">
        <v>136</v>
      </c>
      <c r="E357" s="106">
        <v>18521</v>
      </c>
      <c r="F357" s="106" t="s">
        <v>134</v>
      </c>
      <c r="G357" s="108">
        <v>300</v>
      </c>
      <c r="H357" s="108">
        <v>5278500</v>
      </c>
      <c r="I357" s="108">
        <v>15835500</v>
      </c>
      <c r="K357" s="68" t="str">
        <f t="shared" si="5"/>
        <v>Бард</v>
      </c>
    </row>
    <row r="358" spans="1:11">
      <c r="A358" s="106">
        <v>5366444</v>
      </c>
      <c r="B358" s="106" t="s">
        <v>1188</v>
      </c>
      <c r="C358" s="107" t="s">
        <v>135</v>
      </c>
      <c r="D358" s="106" t="s">
        <v>136</v>
      </c>
      <c r="E358" s="106">
        <v>18521</v>
      </c>
      <c r="F358" s="106" t="s">
        <v>134</v>
      </c>
      <c r="G358" s="108">
        <v>800</v>
      </c>
      <c r="H358" s="108">
        <v>5278500</v>
      </c>
      <c r="I358" s="108">
        <v>42228000</v>
      </c>
      <c r="K358" s="68" t="str">
        <f t="shared" si="5"/>
        <v>Бард</v>
      </c>
    </row>
    <row r="359" spans="1:11">
      <c r="A359" s="106">
        <v>5367157</v>
      </c>
      <c r="B359" s="106" t="s">
        <v>1187</v>
      </c>
      <c r="C359" s="107" t="s">
        <v>602</v>
      </c>
      <c r="D359" s="106" t="s">
        <v>603</v>
      </c>
      <c r="E359" s="106">
        <v>45285</v>
      </c>
      <c r="F359" s="106" t="s">
        <v>296</v>
      </c>
      <c r="G359" s="108">
        <v>50</v>
      </c>
      <c r="H359" s="108">
        <v>1829788</v>
      </c>
      <c r="I359" s="108">
        <v>9148940</v>
      </c>
      <c r="K359" s="68" t="str">
        <f t="shared" si="5"/>
        <v>Спир</v>
      </c>
    </row>
    <row r="360" spans="1:11">
      <c r="A360" s="106">
        <v>5367158</v>
      </c>
      <c r="B360" s="106" t="s">
        <v>1187</v>
      </c>
      <c r="C360" s="107" t="s">
        <v>610</v>
      </c>
      <c r="D360" s="106" t="s">
        <v>611</v>
      </c>
      <c r="E360" s="106">
        <v>45285</v>
      </c>
      <c r="F360" s="106" t="s">
        <v>296</v>
      </c>
      <c r="G360" s="108">
        <v>3200</v>
      </c>
      <c r="H360" s="108">
        <v>1828999</v>
      </c>
      <c r="I360" s="108">
        <v>585279680</v>
      </c>
      <c r="K360" s="68" t="str">
        <f t="shared" si="5"/>
        <v>Спир</v>
      </c>
    </row>
    <row r="361" spans="1:11">
      <c r="A361" s="106">
        <v>5367159</v>
      </c>
      <c r="B361" s="106" t="s">
        <v>1187</v>
      </c>
      <c r="C361" s="107" t="s">
        <v>498</v>
      </c>
      <c r="D361" s="106" t="s">
        <v>499</v>
      </c>
      <c r="E361" s="106">
        <v>45285</v>
      </c>
      <c r="F361" s="106" t="s">
        <v>296</v>
      </c>
      <c r="G361" s="108">
        <v>1550</v>
      </c>
      <c r="H361" s="108">
        <v>1822788</v>
      </c>
      <c r="I361" s="108">
        <v>282532140</v>
      </c>
      <c r="K361" s="68" t="str">
        <f t="shared" si="5"/>
        <v>Спир</v>
      </c>
    </row>
    <row r="362" spans="1:11">
      <c r="A362" s="106">
        <v>5367160</v>
      </c>
      <c r="B362" s="106" t="s">
        <v>1187</v>
      </c>
      <c r="C362" s="107" t="s">
        <v>460</v>
      </c>
      <c r="D362" s="106" t="s">
        <v>461</v>
      </c>
      <c r="E362" s="106">
        <v>45285</v>
      </c>
      <c r="F362" s="106" t="s">
        <v>296</v>
      </c>
      <c r="G362" s="108">
        <v>200</v>
      </c>
      <c r="H362" s="108">
        <v>1812999</v>
      </c>
      <c r="I362" s="108">
        <v>36259980</v>
      </c>
      <c r="K362" s="68" t="str">
        <f t="shared" si="5"/>
        <v>Спир</v>
      </c>
    </row>
    <row r="363" spans="1:11">
      <c r="A363" s="106">
        <v>5367614</v>
      </c>
      <c r="B363" s="106" t="s">
        <v>1187</v>
      </c>
      <c r="C363" s="107" t="s">
        <v>594</v>
      </c>
      <c r="D363" s="106" t="s">
        <v>595</v>
      </c>
      <c r="E363" s="106">
        <v>18521</v>
      </c>
      <c r="F363" s="106" t="s">
        <v>134</v>
      </c>
      <c r="G363" s="108">
        <v>100</v>
      </c>
      <c r="H363" s="108">
        <v>5301000</v>
      </c>
      <c r="I363" s="108">
        <v>5301000</v>
      </c>
      <c r="K363" s="68" t="str">
        <f t="shared" si="5"/>
        <v>Бард</v>
      </c>
    </row>
    <row r="364" spans="1:11">
      <c r="A364" s="106">
        <v>5367615</v>
      </c>
      <c r="B364" s="106" t="s">
        <v>1187</v>
      </c>
      <c r="C364" s="107" t="s">
        <v>204</v>
      </c>
      <c r="D364" s="106" t="s">
        <v>205</v>
      </c>
      <c r="E364" s="106">
        <v>18521</v>
      </c>
      <c r="F364" s="106" t="s">
        <v>134</v>
      </c>
      <c r="G364" s="108">
        <v>100</v>
      </c>
      <c r="H364" s="108">
        <v>5300999</v>
      </c>
      <c r="I364" s="108">
        <v>5300999</v>
      </c>
      <c r="K364" s="68" t="str">
        <f t="shared" si="5"/>
        <v>Бард</v>
      </c>
    </row>
    <row r="365" spans="1:11">
      <c r="A365" s="106">
        <v>5367616</v>
      </c>
      <c r="B365" s="106" t="s">
        <v>1187</v>
      </c>
      <c r="C365" s="107" t="s">
        <v>135</v>
      </c>
      <c r="D365" s="106" t="s">
        <v>136</v>
      </c>
      <c r="E365" s="106">
        <v>18521</v>
      </c>
      <c r="F365" s="106" t="s">
        <v>134</v>
      </c>
      <c r="G365" s="108">
        <v>600</v>
      </c>
      <c r="H365" s="108">
        <v>5278500</v>
      </c>
      <c r="I365" s="108">
        <v>31671000</v>
      </c>
      <c r="K365" s="68" t="str">
        <f t="shared" si="5"/>
        <v>Бард</v>
      </c>
    </row>
    <row r="366" spans="1:11">
      <c r="A366" s="106">
        <v>5368205</v>
      </c>
      <c r="B366" s="106" t="s">
        <v>1187</v>
      </c>
      <c r="C366" s="107" t="s">
        <v>411</v>
      </c>
      <c r="D366" s="106" t="s">
        <v>412</v>
      </c>
      <c r="E366" s="106">
        <v>45433</v>
      </c>
      <c r="F366" s="106" t="s">
        <v>297</v>
      </c>
      <c r="G366" s="108">
        <v>30</v>
      </c>
      <c r="H366" s="108">
        <v>1701789</v>
      </c>
      <c r="I366" s="108">
        <v>5105367</v>
      </c>
      <c r="K366" s="68" t="str">
        <f t="shared" si="5"/>
        <v>Спир</v>
      </c>
    </row>
    <row r="367" spans="1:11">
      <c r="A367" s="106">
        <v>5368206</v>
      </c>
      <c r="B367" s="106" t="s">
        <v>1187</v>
      </c>
      <c r="C367" s="107" t="s">
        <v>476</v>
      </c>
      <c r="D367" s="106" t="s">
        <v>477</v>
      </c>
      <c r="E367" s="106">
        <v>45433</v>
      </c>
      <c r="F367" s="106" t="s">
        <v>297</v>
      </c>
      <c r="G367" s="108">
        <v>200</v>
      </c>
      <c r="H367" s="108">
        <v>1701788</v>
      </c>
      <c r="I367" s="108">
        <v>34035760</v>
      </c>
      <c r="K367" s="68" t="str">
        <f t="shared" si="5"/>
        <v>Спир</v>
      </c>
    </row>
    <row r="368" spans="1:11">
      <c r="A368" s="106">
        <v>5368207</v>
      </c>
      <c r="B368" s="106" t="s">
        <v>1187</v>
      </c>
      <c r="C368" s="107" t="s">
        <v>325</v>
      </c>
      <c r="D368" s="106" t="s">
        <v>326</v>
      </c>
      <c r="E368" s="106">
        <v>45433</v>
      </c>
      <c r="F368" s="106" t="s">
        <v>297</v>
      </c>
      <c r="G368" s="108">
        <v>20</v>
      </c>
      <c r="H368" s="108">
        <v>1701000</v>
      </c>
      <c r="I368" s="108">
        <v>3402000</v>
      </c>
      <c r="K368" s="68" t="str">
        <f t="shared" si="5"/>
        <v>Спир</v>
      </c>
    </row>
    <row r="369" spans="1:11" ht="30">
      <c r="A369" s="106">
        <v>5369009</v>
      </c>
      <c r="B369" s="106" t="s">
        <v>1137</v>
      </c>
      <c r="C369" s="107" t="s">
        <v>474</v>
      </c>
      <c r="D369" s="106" t="s">
        <v>475</v>
      </c>
      <c r="E369" s="106">
        <v>45433</v>
      </c>
      <c r="F369" s="106" t="s">
        <v>297</v>
      </c>
      <c r="G369" s="108">
        <v>100</v>
      </c>
      <c r="H369" s="108">
        <v>1701077</v>
      </c>
      <c r="I369" s="108">
        <v>17010770</v>
      </c>
      <c r="K369" s="68" t="str">
        <f t="shared" si="5"/>
        <v>Спир</v>
      </c>
    </row>
    <row r="370" spans="1:11">
      <c r="A370" s="106">
        <v>5369026</v>
      </c>
      <c r="B370" s="106" t="s">
        <v>1137</v>
      </c>
      <c r="C370" s="107" t="s">
        <v>464</v>
      </c>
      <c r="D370" s="106" t="s">
        <v>465</v>
      </c>
      <c r="E370" s="106">
        <v>45285</v>
      </c>
      <c r="F370" s="106" t="s">
        <v>296</v>
      </c>
      <c r="G370" s="108">
        <v>200</v>
      </c>
      <c r="H370" s="108">
        <v>1832999</v>
      </c>
      <c r="I370" s="108">
        <v>36659980</v>
      </c>
      <c r="K370" s="68" t="str">
        <f t="shared" si="5"/>
        <v>Спир</v>
      </c>
    </row>
    <row r="371" spans="1:11">
      <c r="A371" s="106">
        <v>5369027</v>
      </c>
      <c r="B371" s="106" t="s">
        <v>1137</v>
      </c>
      <c r="C371" s="107" t="s">
        <v>313</v>
      </c>
      <c r="D371" s="106" t="s">
        <v>314</v>
      </c>
      <c r="E371" s="106">
        <v>45285</v>
      </c>
      <c r="F371" s="106" t="s">
        <v>296</v>
      </c>
      <c r="G371" s="108">
        <v>400</v>
      </c>
      <c r="H371" s="108">
        <v>1825999</v>
      </c>
      <c r="I371" s="108">
        <v>73039960</v>
      </c>
      <c r="K371" s="68" t="str">
        <f t="shared" si="5"/>
        <v>Спир</v>
      </c>
    </row>
    <row r="372" spans="1:11">
      <c r="A372" s="106">
        <v>5369028</v>
      </c>
      <c r="B372" s="106" t="s">
        <v>1137</v>
      </c>
      <c r="C372" s="107" t="s">
        <v>333</v>
      </c>
      <c r="D372" s="106" t="s">
        <v>334</v>
      </c>
      <c r="E372" s="106">
        <v>45285</v>
      </c>
      <c r="F372" s="106" t="s">
        <v>296</v>
      </c>
      <c r="G372" s="108">
        <v>1200</v>
      </c>
      <c r="H372" s="108">
        <v>1815999</v>
      </c>
      <c r="I372" s="108">
        <v>217919880</v>
      </c>
      <c r="K372" s="68" t="str">
        <f t="shared" si="5"/>
        <v>Спир</v>
      </c>
    </row>
    <row r="373" spans="1:11">
      <c r="A373" s="106">
        <v>5369029</v>
      </c>
      <c r="B373" s="106" t="s">
        <v>1137</v>
      </c>
      <c r="C373" s="107" t="s">
        <v>331</v>
      </c>
      <c r="D373" s="106" t="s">
        <v>332</v>
      </c>
      <c r="E373" s="106">
        <v>45285</v>
      </c>
      <c r="F373" s="106" t="s">
        <v>296</v>
      </c>
      <c r="G373" s="108">
        <v>480</v>
      </c>
      <c r="H373" s="108">
        <v>1801788</v>
      </c>
      <c r="I373" s="108">
        <v>86485824</v>
      </c>
      <c r="K373" s="68" t="str">
        <f t="shared" si="5"/>
        <v>Спир</v>
      </c>
    </row>
    <row r="374" spans="1:11">
      <c r="A374" s="106">
        <v>5369030</v>
      </c>
      <c r="B374" s="106" t="s">
        <v>1137</v>
      </c>
      <c r="C374" s="107" t="s">
        <v>460</v>
      </c>
      <c r="D374" s="106" t="s">
        <v>461</v>
      </c>
      <c r="E374" s="106">
        <v>45285</v>
      </c>
      <c r="F374" s="106" t="s">
        <v>296</v>
      </c>
      <c r="G374" s="108">
        <v>720</v>
      </c>
      <c r="H374" s="108">
        <v>1801777</v>
      </c>
      <c r="I374" s="108">
        <v>129727944</v>
      </c>
      <c r="K374" s="68" t="str">
        <f t="shared" si="5"/>
        <v>Спир</v>
      </c>
    </row>
    <row r="375" spans="1:11">
      <c r="A375" s="106">
        <v>5369170</v>
      </c>
      <c r="B375" s="106" t="s">
        <v>1137</v>
      </c>
      <c r="C375" s="107" t="s">
        <v>135</v>
      </c>
      <c r="D375" s="106" t="s">
        <v>136</v>
      </c>
      <c r="E375" s="106">
        <v>18521</v>
      </c>
      <c r="F375" s="106" t="s">
        <v>134</v>
      </c>
      <c r="G375" s="108">
        <v>400</v>
      </c>
      <c r="H375" s="108">
        <v>5278500</v>
      </c>
      <c r="I375" s="108">
        <v>21114000</v>
      </c>
      <c r="K375" s="68" t="str">
        <f t="shared" si="5"/>
        <v>Бард</v>
      </c>
    </row>
    <row r="376" spans="1:11">
      <c r="A376" s="106">
        <v>5369608</v>
      </c>
      <c r="B376" s="106" t="s">
        <v>1137</v>
      </c>
      <c r="C376" s="107" t="s">
        <v>460</v>
      </c>
      <c r="D376" s="106" t="s">
        <v>461</v>
      </c>
      <c r="E376" s="106">
        <v>9945285</v>
      </c>
      <c r="F376" s="106" t="s">
        <v>526</v>
      </c>
      <c r="G376" s="108">
        <v>130</v>
      </c>
      <c r="H376" s="108">
        <v>1797777</v>
      </c>
      <c r="I376" s="108">
        <v>23371101</v>
      </c>
      <c r="K376" s="68" t="str">
        <f t="shared" si="5"/>
        <v>Спир</v>
      </c>
    </row>
    <row r="377" spans="1:11">
      <c r="A377" s="106">
        <v>5369609</v>
      </c>
      <c r="B377" s="106" t="s">
        <v>1137</v>
      </c>
      <c r="C377" s="107" t="s">
        <v>598</v>
      </c>
      <c r="D377" s="106" t="s">
        <v>599</v>
      </c>
      <c r="E377" s="106">
        <v>9945284</v>
      </c>
      <c r="F377" s="106" t="s">
        <v>531</v>
      </c>
      <c r="G377" s="108">
        <v>200</v>
      </c>
      <c r="H377" s="108">
        <v>1831000</v>
      </c>
      <c r="I377" s="108">
        <v>36620000</v>
      </c>
      <c r="K377" s="68" t="str">
        <f t="shared" si="5"/>
        <v>Спир</v>
      </c>
    </row>
    <row r="378" spans="1:11">
      <c r="A378" s="106">
        <v>5369610</v>
      </c>
      <c r="B378" s="106" t="s">
        <v>1137</v>
      </c>
      <c r="C378" s="107" t="s">
        <v>331</v>
      </c>
      <c r="D378" s="106" t="s">
        <v>332</v>
      </c>
      <c r="E378" s="106">
        <v>9945284</v>
      </c>
      <c r="F378" s="106" t="s">
        <v>531</v>
      </c>
      <c r="G378" s="108">
        <v>40</v>
      </c>
      <c r="H378" s="108">
        <v>1803001</v>
      </c>
      <c r="I378" s="108">
        <v>7212004</v>
      </c>
      <c r="K378" s="68" t="str">
        <f t="shared" si="5"/>
        <v>Спир</v>
      </c>
    </row>
    <row r="379" spans="1:11">
      <c r="A379" s="106">
        <v>5370551</v>
      </c>
      <c r="B379" s="106" t="s">
        <v>1137</v>
      </c>
      <c r="C379" s="107" t="s">
        <v>424</v>
      </c>
      <c r="D379" s="106" t="s">
        <v>425</v>
      </c>
      <c r="E379" s="106">
        <v>54511</v>
      </c>
      <c r="F379" s="106" t="s">
        <v>1186</v>
      </c>
      <c r="G379" s="108">
        <v>30000</v>
      </c>
      <c r="H379" s="108">
        <v>179755000</v>
      </c>
      <c r="I379" s="108">
        <v>5392650000</v>
      </c>
      <c r="K379" s="68" t="str">
        <f t="shared" si="5"/>
        <v>Спир</v>
      </c>
    </row>
    <row r="380" spans="1:11">
      <c r="A380" s="106">
        <v>5370781</v>
      </c>
      <c r="B380" s="106" t="s">
        <v>960</v>
      </c>
      <c r="C380" s="107" t="s">
        <v>428</v>
      </c>
      <c r="D380" s="106" t="s">
        <v>429</v>
      </c>
      <c r="E380" s="106">
        <v>45285</v>
      </c>
      <c r="F380" s="106" t="s">
        <v>296</v>
      </c>
      <c r="G380" s="108">
        <v>100</v>
      </c>
      <c r="H380" s="108">
        <v>1822000</v>
      </c>
      <c r="I380" s="108">
        <v>18220000</v>
      </c>
      <c r="K380" s="68" t="str">
        <f t="shared" si="5"/>
        <v>Спир</v>
      </c>
    </row>
    <row r="381" spans="1:11">
      <c r="A381" s="106">
        <v>5370782</v>
      </c>
      <c r="B381" s="106" t="s">
        <v>960</v>
      </c>
      <c r="C381" s="107" t="s">
        <v>309</v>
      </c>
      <c r="D381" s="106" t="s">
        <v>310</v>
      </c>
      <c r="E381" s="106">
        <v>45285</v>
      </c>
      <c r="F381" s="106" t="s">
        <v>296</v>
      </c>
      <c r="G381" s="108">
        <v>1200</v>
      </c>
      <c r="H381" s="108">
        <v>1820099.99</v>
      </c>
      <c r="I381" s="108">
        <v>218411998.80000001</v>
      </c>
      <c r="K381" s="68" t="str">
        <f t="shared" si="5"/>
        <v>Спир</v>
      </c>
    </row>
    <row r="382" spans="1:11">
      <c r="A382" s="106">
        <v>5370783</v>
      </c>
      <c r="B382" s="106" t="s">
        <v>960</v>
      </c>
      <c r="C382" s="107" t="s">
        <v>440</v>
      </c>
      <c r="D382" s="106" t="s">
        <v>441</v>
      </c>
      <c r="E382" s="106">
        <v>45285</v>
      </c>
      <c r="F382" s="106" t="s">
        <v>296</v>
      </c>
      <c r="G382" s="108">
        <v>200</v>
      </c>
      <c r="H382" s="108">
        <v>1806788</v>
      </c>
      <c r="I382" s="108">
        <v>36135760</v>
      </c>
      <c r="K382" s="68" t="str">
        <f t="shared" si="5"/>
        <v>Спир</v>
      </c>
    </row>
    <row r="383" spans="1:11">
      <c r="A383" s="106">
        <v>5370784</v>
      </c>
      <c r="B383" s="106" t="s">
        <v>960</v>
      </c>
      <c r="C383" s="107" t="s">
        <v>331</v>
      </c>
      <c r="D383" s="106" t="s">
        <v>332</v>
      </c>
      <c r="E383" s="106">
        <v>45285</v>
      </c>
      <c r="F383" s="106" t="s">
        <v>296</v>
      </c>
      <c r="G383" s="108">
        <v>480</v>
      </c>
      <c r="H383" s="108">
        <v>1804888</v>
      </c>
      <c r="I383" s="108">
        <v>86634624</v>
      </c>
      <c r="K383" s="68" t="str">
        <f t="shared" si="5"/>
        <v>Спир</v>
      </c>
    </row>
    <row r="384" spans="1:11">
      <c r="A384" s="106">
        <v>5370785</v>
      </c>
      <c r="B384" s="106" t="s">
        <v>960</v>
      </c>
      <c r="C384" s="107" t="s">
        <v>460</v>
      </c>
      <c r="D384" s="106" t="s">
        <v>461</v>
      </c>
      <c r="E384" s="106">
        <v>45285</v>
      </c>
      <c r="F384" s="106" t="s">
        <v>296</v>
      </c>
      <c r="G384" s="108">
        <v>2020</v>
      </c>
      <c r="H384" s="108">
        <v>1803999</v>
      </c>
      <c r="I384" s="108">
        <v>364407798</v>
      </c>
      <c r="K384" s="68" t="str">
        <f t="shared" si="5"/>
        <v>Спир</v>
      </c>
    </row>
    <row r="385" spans="1:11" ht="30">
      <c r="A385" s="106">
        <v>5371214</v>
      </c>
      <c r="B385" s="106" t="s">
        <v>960</v>
      </c>
      <c r="C385" s="107" t="s">
        <v>224</v>
      </c>
      <c r="D385" s="106" t="s">
        <v>225</v>
      </c>
      <c r="E385" s="106">
        <v>18521</v>
      </c>
      <c r="F385" s="106" t="s">
        <v>134</v>
      </c>
      <c r="G385" s="108">
        <v>100</v>
      </c>
      <c r="H385" s="108">
        <v>5279000</v>
      </c>
      <c r="I385" s="108">
        <v>5279000</v>
      </c>
      <c r="K385" s="68" t="str">
        <f t="shared" si="5"/>
        <v>Бард</v>
      </c>
    </row>
    <row r="386" spans="1:11">
      <c r="A386" s="106">
        <v>5371215</v>
      </c>
      <c r="B386" s="106" t="s">
        <v>960</v>
      </c>
      <c r="C386" s="107" t="s">
        <v>135</v>
      </c>
      <c r="D386" s="106" t="s">
        <v>136</v>
      </c>
      <c r="E386" s="106">
        <v>18521</v>
      </c>
      <c r="F386" s="106" t="s">
        <v>134</v>
      </c>
      <c r="G386" s="108">
        <v>300</v>
      </c>
      <c r="H386" s="108">
        <v>5278500</v>
      </c>
      <c r="I386" s="108">
        <v>15835500</v>
      </c>
      <c r="K386" s="68" t="str">
        <f t="shared" si="5"/>
        <v>Бард</v>
      </c>
    </row>
    <row r="387" spans="1:11">
      <c r="A387" s="106">
        <v>5372512</v>
      </c>
      <c r="B387" s="106" t="s">
        <v>971</v>
      </c>
      <c r="C387" s="107" t="s">
        <v>460</v>
      </c>
      <c r="D387" s="106" t="s">
        <v>461</v>
      </c>
      <c r="E387" s="106">
        <v>45285</v>
      </c>
      <c r="F387" s="106" t="s">
        <v>296</v>
      </c>
      <c r="G387" s="108">
        <v>130</v>
      </c>
      <c r="H387" s="108">
        <v>1822788</v>
      </c>
      <c r="I387" s="108">
        <v>23696244</v>
      </c>
      <c r="K387" s="68" t="str">
        <f t="shared" si="5"/>
        <v>Спир</v>
      </c>
    </row>
    <row r="388" spans="1:11">
      <c r="A388" s="106">
        <v>5372513</v>
      </c>
      <c r="B388" s="106" t="s">
        <v>971</v>
      </c>
      <c r="C388" s="107" t="s">
        <v>488</v>
      </c>
      <c r="D388" s="106" t="s">
        <v>489</v>
      </c>
      <c r="E388" s="106">
        <v>45285</v>
      </c>
      <c r="F388" s="106" t="s">
        <v>296</v>
      </c>
      <c r="G388" s="108">
        <v>500</v>
      </c>
      <c r="H388" s="108">
        <v>1809789</v>
      </c>
      <c r="I388" s="108">
        <v>90489450</v>
      </c>
      <c r="K388" s="68" t="str">
        <f t="shared" si="5"/>
        <v>Спир</v>
      </c>
    </row>
    <row r="389" spans="1:11">
      <c r="A389" s="106">
        <v>5372514</v>
      </c>
      <c r="B389" s="106" t="s">
        <v>971</v>
      </c>
      <c r="C389" s="107" t="s">
        <v>305</v>
      </c>
      <c r="D389" s="106" t="s">
        <v>306</v>
      </c>
      <c r="E389" s="106">
        <v>45285</v>
      </c>
      <c r="F389" s="106" t="s">
        <v>296</v>
      </c>
      <c r="G389" s="108">
        <v>500</v>
      </c>
      <c r="H389" s="108">
        <v>1809788</v>
      </c>
      <c r="I389" s="108">
        <v>90489400</v>
      </c>
      <c r="K389" s="68" t="str">
        <f t="shared" ref="K389:K452" si="6">LEFT(F389,4)</f>
        <v>Спир</v>
      </c>
    </row>
    <row r="390" spans="1:11">
      <c r="A390" s="106">
        <v>5372515</v>
      </c>
      <c r="B390" s="106" t="s">
        <v>971</v>
      </c>
      <c r="C390" s="107" t="s">
        <v>298</v>
      </c>
      <c r="D390" s="106" t="s">
        <v>299</v>
      </c>
      <c r="E390" s="106">
        <v>45285</v>
      </c>
      <c r="F390" s="106" t="s">
        <v>296</v>
      </c>
      <c r="G390" s="108">
        <v>1200</v>
      </c>
      <c r="H390" s="108">
        <v>1808999</v>
      </c>
      <c r="I390" s="108">
        <v>217079880</v>
      </c>
      <c r="K390" s="68" t="str">
        <f t="shared" si="6"/>
        <v>Спир</v>
      </c>
    </row>
    <row r="391" spans="1:11">
      <c r="A391" s="106">
        <v>5372516</v>
      </c>
      <c r="B391" s="106" t="s">
        <v>971</v>
      </c>
      <c r="C391" s="107" t="s">
        <v>610</v>
      </c>
      <c r="D391" s="106" t="s">
        <v>611</v>
      </c>
      <c r="E391" s="106">
        <v>45285</v>
      </c>
      <c r="F391" s="106" t="s">
        <v>296</v>
      </c>
      <c r="G391" s="108">
        <v>1670</v>
      </c>
      <c r="H391" s="108">
        <v>1807999</v>
      </c>
      <c r="I391" s="108">
        <v>301935833</v>
      </c>
      <c r="K391" s="68" t="str">
        <f t="shared" si="6"/>
        <v>Спир</v>
      </c>
    </row>
    <row r="392" spans="1:11">
      <c r="A392" s="106">
        <v>5372906</v>
      </c>
      <c r="B392" s="106" t="s">
        <v>971</v>
      </c>
      <c r="C392" s="107" t="s">
        <v>201</v>
      </c>
      <c r="D392" s="106" t="s">
        <v>202</v>
      </c>
      <c r="E392" s="106">
        <v>18521</v>
      </c>
      <c r="F392" s="106" t="s">
        <v>134</v>
      </c>
      <c r="G392" s="108">
        <v>100</v>
      </c>
      <c r="H392" s="108">
        <v>5300000</v>
      </c>
      <c r="I392" s="108">
        <v>5300000</v>
      </c>
      <c r="K392" s="68" t="str">
        <f t="shared" si="6"/>
        <v>Бард</v>
      </c>
    </row>
    <row r="393" spans="1:11">
      <c r="A393" s="106">
        <v>5372907</v>
      </c>
      <c r="B393" s="106" t="s">
        <v>971</v>
      </c>
      <c r="C393" s="107" t="s">
        <v>135</v>
      </c>
      <c r="D393" s="106" t="s">
        <v>136</v>
      </c>
      <c r="E393" s="106">
        <v>18521</v>
      </c>
      <c r="F393" s="106" t="s">
        <v>134</v>
      </c>
      <c r="G393" s="108">
        <v>300</v>
      </c>
      <c r="H393" s="108">
        <v>5278500</v>
      </c>
      <c r="I393" s="108">
        <v>15835500</v>
      </c>
      <c r="K393" s="68" t="str">
        <f t="shared" si="6"/>
        <v>Бард</v>
      </c>
    </row>
    <row r="394" spans="1:11">
      <c r="A394" s="106">
        <v>5373445</v>
      </c>
      <c r="B394" s="106" t="s">
        <v>971</v>
      </c>
      <c r="C394" s="107" t="s">
        <v>482</v>
      </c>
      <c r="D394" s="106" t="s">
        <v>483</v>
      </c>
      <c r="E394" s="106">
        <v>45285</v>
      </c>
      <c r="F394" s="106" t="s">
        <v>296</v>
      </c>
      <c r="G394" s="108">
        <v>3120</v>
      </c>
      <c r="H394" s="108">
        <v>1828999</v>
      </c>
      <c r="I394" s="108">
        <v>570647688</v>
      </c>
      <c r="K394" s="68" t="str">
        <f t="shared" si="6"/>
        <v>Спир</v>
      </c>
    </row>
    <row r="395" spans="1:11">
      <c r="A395" s="106">
        <v>5373446</v>
      </c>
      <c r="B395" s="106" t="s">
        <v>971</v>
      </c>
      <c r="C395" s="107" t="s">
        <v>482</v>
      </c>
      <c r="D395" s="106" t="s">
        <v>483</v>
      </c>
      <c r="E395" s="106">
        <v>45285</v>
      </c>
      <c r="F395" s="106" t="s">
        <v>296</v>
      </c>
      <c r="G395" s="108">
        <v>80</v>
      </c>
      <c r="H395" s="108">
        <v>1826999</v>
      </c>
      <c r="I395" s="108">
        <v>14615992</v>
      </c>
      <c r="K395" s="68" t="str">
        <f t="shared" si="6"/>
        <v>Спир</v>
      </c>
    </row>
    <row r="396" spans="1:11">
      <c r="A396" s="106">
        <v>5374099</v>
      </c>
      <c r="B396" s="106" t="s">
        <v>995</v>
      </c>
      <c r="C396" s="107" t="s">
        <v>494</v>
      </c>
      <c r="D396" s="106" t="s">
        <v>495</v>
      </c>
      <c r="E396" s="106">
        <v>45433</v>
      </c>
      <c r="F396" s="106" t="s">
        <v>297</v>
      </c>
      <c r="G396" s="108">
        <v>200</v>
      </c>
      <c r="H396" s="108">
        <v>1702100</v>
      </c>
      <c r="I396" s="108">
        <v>34042000</v>
      </c>
      <c r="K396" s="68" t="str">
        <f t="shared" si="6"/>
        <v>Спир</v>
      </c>
    </row>
    <row r="397" spans="1:11">
      <c r="A397" s="106">
        <v>5374100</v>
      </c>
      <c r="B397" s="106" t="s">
        <v>995</v>
      </c>
      <c r="C397" s="107" t="s">
        <v>1169</v>
      </c>
      <c r="D397" s="106" t="s">
        <v>1170</v>
      </c>
      <c r="E397" s="106">
        <v>45433</v>
      </c>
      <c r="F397" s="106" t="s">
        <v>297</v>
      </c>
      <c r="G397" s="108">
        <v>50</v>
      </c>
      <c r="H397" s="108">
        <v>1701007</v>
      </c>
      <c r="I397" s="108">
        <v>8505035</v>
      </c>
      <c r="K397" s="68" t="str">
        <f t="shared" si="6"/>
        <v>Спир</v>
      </c>
    </row>
    <row r="398" spans="1:11">
      <c r="A398" s="106">
        <v>5374101</v>
      </c>
      <c r="B398" s="106" t="s">
        <v>995</v>
      </c>
      <c r="C398" s="107" t="s">
        <v>1184</v>
      </c>
      <c r="D398" s="106" t="s">
        <v>1185</v>
      </c>
      <c r="E398" s="106">
        <v>45433</v>
      </c>
      <c r="F398" s="106" t="s">
        <v>297</v>
      </c>
      <c r="G398" s="108">
        <v>10</v>
      </c>
      <c r="H398" s="108">
        <v>1701000</v>
      </c>
      <c r="I398" s="108">
        <v>1701000</v>
      </c>
      <c r="K398" s="68" t="str">
        <f t="shared" si="6"/>
        <v>Спир</v>
      </c>
    </row>
    <row r="399" spans="1:11" ht="30">
      <c r="A399" s="106">
        <v>5374131</v>
      </c>
      <c r="B399" s="106" t="s">
        <v>995</v>
      </c>
      <c r="C399" s="107" t="s">
        <v>307</v>
      </c>
      <c r="D399" s="106" t="s">
        <v>308</v>
      </c>
      <c r="E399" s="106">
        <v>45284</v>
      </c>
      <c r="F399" s="106" t="s">
        <v>293</v>
      </c>
      <c r="G399" s="108">
        <v>3120</v>
      </c>
      <c r="H399" s="108">
        <v>1831999</v>
      </c>
      <c r="I399" s="108">
        <v>571583688</v>
      </c>
      <c r="K399" s="68" t="str">
        <f t="shared" si="6"/>
        <v>Спир</v>
      </c>
    </row>
    <row r="400" spans="1:11">
      <c r="A400" s="106">
        <v>5374132</v>
      </c>
      <c r="B400" s="106" t="s">
        <v>995</v>
      </c>
      <c r="C400" s="107" t="s">
        <v>348</v>
      </c>
      <c r="D400" s="106" t="s">
        <v>349</v>
      </c>
      <c r="E400" s="106">
        <v>45284</v>
      </c>
      <c r="F400" s="106" t="s">
        <v>293</v>
      </c>
      <c r="G400" s="108">
        <v>1550</v>
      </c>
      <c r="H400" s="108">
        <v>1822999</v>
      </c>
      <c r="I400" s="108">
        <v>282564845</v>
      </c>
      <c r="K400" s="68" t="str">
        <f t="shared" si="6"/>
        <v>Спир</v>
      </c>
    </row>
    <row r="401" spans="1:11">
      <c r="A401" s="106">
        <v>5374133</v>
      </c>
      <c r="B401" s="106" t="s">
        <v>995</v>
      </c>
      <c r="C401" s="107" t="s">
        <v>313</v>
      </c>
      <c r="D401" s="106" t="s">
        <v>314</v>
      </c>
      <c r="E401" s="106">
        <v>45284</v>
      </c>
      <c r="F401" s="106" t="s">
        <v>293</v>
      </c>
      <c r="G401" s="108">
        <v>330</v>
      </c>
      <c r="H401" s="108">
        <v>1820000</v>
      </c>
      <c r="I401" s="108">
        <v>60060000</v>
      </c>
      <c r="K401" s="68" t="str">
        <f t="shared" si="6"/>
        <v>Спир</v>
      </c>
    </row>
    <row r="402" spans="1:11">
      <c r="A402" s="106">
        <v>5374555</v>
      </c>
      <c r="B402" s="106" t="s">
        <v>995</v>
      </c>
      <c r="C402" s="107" t="s">
        <v>135</v>
      </c>
      <c r="D402" s="106" t="s">
        <v>136</v>
      </c>
      <c r="E402" s="106">
        <v>18521</v>
      </c>
      <c r="F402" s="106" t="s">
        <v>134</v>
      </c>
      <c r="G402" s="108">
        <v>400</v>
      </c>
      <c r="H402" s="108">
        <v>5278500</v>
      </c>
      <c r="I402" s="108">
        <v>21114000</v>
      </c>
      <c r="K402" s="68" t="str">
        <f t="shared" si="6"/>
        <v>Бард</v>
      </c>
    </row>
    <row r="403" spans="1:11">
      <c r="A403" s="106">
        <v>5375070</v>
      </c>
      <c r="B403" s="106" t="s">
        <v>995</v>
      </c>
      <c r="C403" s="107" t="s">
        <v>1184</v>
      </c>
      <c r="D403" s="106" t="s">
        <v>1185</v>
      </c>
      <c r="E403" s="106">
        <v>45433</v>
      </c>
      <c r="F403" s="106" t="s">
        <v>297</v>
      </c>
      <c r="G403" s="108">
        <v>40</v>
      </c>
      <c r="H403" s="108">
        <v>1710999</v>
      </c>
      <c r="I403" s="108">
        <v>6843996</v>
      </c>
      <c r="K403" s="68" t="str">
        <f t="shared" si="6"/>
        <v>Спир</v>
      </c>
    </row>
    <row r="404" spans="1:11">
      <c r="A404" s="106">
        <v>5375786</v>
      </c>
      <c r="B404" s="106" t="s">
        <v>1030</v>
      </c>
      <c r="C404" s="107" t="s">
        <v>464</v>
      </c>
      <c r="D404" s="106" t="s">
        <v>465</v>
      </c>
      <c r="E404" s="106">
        <v>45284</v>
      </c>
      <c r="F404" s="106" t="s">
        <v>293</v>
      </c>
      <c r="G404" s="108">
        <v>180</v>
      </c>
      <c r="H404" s="108">
        <v>1850999</v>
      </c>
      <c r="I404" s="108">
        <v>33317982</v>
      </c>
      <c r="K404" s="68" t="str">
        <f t="shared" si="6"/>
        <v>Спир</v>
      </c>
    </row>
    <row r="405" spans="1:11" ht="60">
      <c r="A405" s="106">
        <v>5375787</v>
      </c>
      <c r="B405" s="106" t="s">
        <v>1030</v>
      </c>
      <c r="C405" s="107" t="s">
        <v>590</v>
      </c>
      <c r="D405" s="106" t="s">
        <v>591</v>
      </c>
      <c r="E405" s="106">
        <v>45284</v>
      </c>
      <c r="F405" s="106" t="s">
        <v>293</v>
      </c>
      <c r="G405" s="108">
        <v>30</v>
      </c>
      <c r="H405" s="108">
        <v>1838888</v>
      </c>
      <c r="I405" s="108">
        <v>5516664</v>
      </c>
      <c r="K405" s="68" t="str">
        <f t="shared" si="6"/>
        <v>Спир</v>
      </c>
    </row>
    <row r="406" spans="1:11">
      <c r="A406" s="106">
        <v>5375788</v>
      </c>
      <c r="B406" s="106" t="s">
        <v>1030</v>
      </c>
      <c r="C406" s="107" t="s">
        <v>448</v>
      </c>
      <c r="D406" s="106" t="s">
        <v>449</v>
      </c>
      <c r="E406" s="106">
        <v>45284</v>
      </c>
      <c r="F406" s="106" t="s">
        <v>293</v>
      </c>
      <c r="G406" s="108">
        <v>20</v>
      </c>
      <c r="H406" s="108">
        <v>1838788</v>
      </c>
      <c r="I406" s="108">
        <v>3677576</v>
      </c>
      <c r="K406" s="68" t="str">
        <f t="shared" si="6"/>
        <v>Спир</v>
      </c>
    </row>
    <row r="407" spans="1:11">
      <c r="A407" s="106">
        <v>5375789</v>
      </c>
      <c r="B407" s="106" t="s">
        <v>1030</v>
      </c>
      <c r="C407" s="107" t="s">
        <v>415</v>
      </c>
      <c r="D407" s="106" t="s">
        <v>416</v>
      </c>
      <c r="E407" s="106">
        <v>45284</v>
      </c>
      <c r="F407" s="106" t="s">
        <v>293</v>
      </c>
      <c r="G407" s="108">
        <v>3300</v>
      </c>
      <c r="H407" s="108">
        <v>1836999</v>
      </c>
      <c r="I407" s="108">
        <v>606209670</v>
      </c>
      <c r="K407" s="68" t="str">
        <f t="shared" si="6"/>
        <v>Спир</v>
      </c>
    </row>
    <row r="408" spans="1:11" ht="30">
      <c r="A408" s="106">
        <v>5375790</v>
      </c>
      <c r="B408" s="106" t="s">
        <v>1030</v>
      </c>
      <c r="C408" s="107" t="s">
        <v>512</v>
      </c>
      <c r="D408" s="106" t="s">
        <v>513</v>
      </c>
      <c r="E408" s="106">
        <v>45284</v>
      </c>
      <c r="F408" s="106" t="s">
        <v>293</v>
      </c>
      <c r="G408" s="108">
        <v>1470</v>
      </c>
      <c r="H408" s="108">
        <v>1836000</v>
      </c>
      <c r="I408" s="108">
        <v>269892000</v>
      </c>
      <c r="K408" s="68" t="str">
        <f t="shared" si="6"/>
        <v>Спир</v>
      </c>
    </row>
    <row r="409" spans="1:11">
      <c r="A409" s="106">
        <v>5376258</v>
      </c>
      <c r="B409" s="106" t="s">
        <v>1030</v>
      </c>
      <c r="C409" s="107" t="s">
        <v>204</v>
      </c>
      <c r="D409" s="106" t="s">
        <v>205</v>
      </c>
      <c r="E409" s="106">
        <v>18521</v>
      </c>
      <c r="F409" s="106" t="s">
        <v>134</v>
      </c>
      <c r="G409" s="108">
        <v>100</v>
      </c>
      <c r="H409" s="108">
        <v>5300999</v>
      </c>
      <c r="I409" s="108">
        <v>5300999</v>
      </c>
      <c r="K409" s="68" t="str">
        <f t="shared" si="6"/>
        <v>Бард</v>
      </c>
    </row>
    <row r="410" spans="1:11">
      <c r="A410" s="106">
        <v>5376259</v>
      </c>
      <c r="B410" s="106" t="s">
        <v>1030</v>
      </c>
      <c r="C410" s="107" t="s">
        <v>132</v>
      </c>
      <c r="D410" s="106" t="s">
        <v>133</v>
      </c>
      <c r="E410" s="106">
        <v>18521</v>
      </c>
      <c r="F410" s="106" t="s">
        <v>134</v>
      </c>
      <c r="G410" s="108">
        <v>200</v>
      </c>
      <c r="H410" s="108">
        <v>5278535</v>
      </c>
      <c r="I410" s="108">
        <v>10557070</v>
      </c>
      <c r="K410" s="68" t="str">
        <f t="shared" si="6"/>
        <v>Бард</v>
      </c>
    </row>
    <row r="411" spans="1:11">
      <c r="A411" s="106">
        <v>5376260</v>
      </c>
      <c r="B411" s="106" t="s">
        <v>1030</v>
      </c>
      <c r="C411" s="107" t="s">
        <v>135</v>
      </c>
      <c r="D411" s="106" t="s">
        <v>136</v>
      </c>
      <c r="E411" s="106">
        <v>18521</v>
      </c>
      <c r="F411" s="106" t="s">
        <v>134</v>
      </c>
      <c r="G411" s="108">
        <v>100</v>
      </c>
      <c r="H411" s="108">
        <v>5278500</v>
      </c>
      <c r="I411" s="108">
        <v>5278500</v>
      </c>
      <c r="K411" s="68" t="str">
        <f t="shared" si="6"/>
        <v>Бард</v>
      </c>
    </row>
    <row r="412" spans="1:11">
      <c r="A412" s="106">
        <v>5376812</v>
      </c>
      <c r="B412" s="106" t="s">
        <v>1030</v>
      </c>
      <c r="C412" s="107" t="s">
        <v>596</v>
      </c>
      <c r="D412" s="106" t="s">
        <v>597</v>
      </c>
      <c r="E412" s="106">
        <v>45433</v>
      </c>
      <c r="F412" s="106" t="s">
        <v>297</v>
      </c>
      <c r="G412" s="108">
        <v>100</v>
      </c>
      <c r="H412" s="108">
        <v>1701000</v>
      </c>
      <c r="I412" s="108">
        <v>17010000</v>
      </c>
      <c r="K412" s="68" t="str">
        <f t="shared" si="6"/>
        <v>Спир</v>
      </c>
    </row>
    <row r="413" spans="1:11">
      <c r="A413" s="106">
        <v>5376824</v>
      </c>
      <c r="B413" s="106" t="s">
        <v>1030</v>
      </c>
      <c r="C413" s="107" t="s">
        <v>610</v>
      </c>
      <c r="D413" s="106" t="s">
        <v>611</v>
      </c>
      <c r="E413" s="106">
        <v>45285</v>
      </c>
      <c r="F413" s="106" t="s">
        <v>296</v>
      </c>
      <c r="G413" s="108">
        <v>1530</v>
      </c>
      <c r="H413" s="108">
        <v>1848999</v>
      </c>
      <c r="I413" s="108">
        <v>282896847</v>
      </c>
      <c r="K413" s="68" t="str">
        <f t="shared" si="6"/>
        <v>Спир</v>
      </c>
    </row>
    <row r="414" spans="1:11" ht="30">
      <c r="A414" s="106">
        <v>5376826</v>
      </c>
      <c r="B414" s="106" t="s">
        <v>1030</v>
      </c>
      <c r="C414" s="107" t="s">
        <v>512</v>
      </c>
      <c r="D414" s="106" t="s">
        <v>513</v>
      </c>
      <c r="E414" s="106">
        <v>45284</v>
      </c>
      <c r="F414" s="106" t="s">
        <v>293</v>
      </c>
      <c r="G414" s="108">
        <v>160</v>
      </c>
      <c r="H414" s="108">
        <v>1853000</v>
      </c>
      <c r="I414" s="108">
        <v>29648000</v>
      </c>
      <c r="K414" s="68" t="str">
        <f t="shared" si="6"/>
        <v>Спир</v>
      </c>
    </row>
    <row r="415" spans="1:11">
      <c r="A415" s="106">
        <v>5377633</v>
      </c>
      <c r="B415" s="106" t="s">
        <v>1038</v>
      </c>
      <c r="C415" s="107" t="s">
        <v>327</v>
      </c>
      <c r="D415" s="106" t="s">
        <v>328</v>
      </c>
      <c r="E415" s="106">
        <v>45433</v>
      </c>
      <c r="F415" s="106" t="s">
        <v>297</v>
      </c>
      <c r="G415" s="108">
        <v>200</v>
      </c>
      <c r="H415" s="108">
        <v>1703000</v>
      </c>
      <c r="I415" s="108">
        <v>34060000</v>
      </c>
      <c r="K415" s="68" t="str">
        <f t="shared" si="6"/>
        <v>Спир</v>
      </c>
    </row>
    <row r="416" spans="1:11">
      <c r="A416" s="106">
        <v>5377634</v>
      </c>
      <c r="B416" s="106" t="s">
        <v>1038</v>
      </c>
      <c r="C416" s="107" t="s">
        <v>360</v>
      </c>
      <c r="D416" s="106" t="s">
        <v>361</v>
      </c>
      <c r="E416" s="106">
        <v>45433</v>
      </c>
      <c r="F416" s="106" t="s">
        <v>297</v>
      </c>
      <c r="G416" s="108">
        <v>60</v>
      </c>
      <c r="H416" s="108">
        <v>1701588</v>
      </c>
      <c r="I416" s="108">
        <v>10209528</v>
      </c>
      <c r="K416" s="68" t="str">
        <f t="shared" si="6"/>
        <v>Спир</v>
      </c>
    </row>
    <row r="417" spans="1:11">
      <c r="A417" s="106">
        <v>5377677</v>
      </c>
      <c r="B417" s="106" t="s">
        <v>1038</v>
      </c>
      <c r="C417" s="107" t="s">
        <v>313</v>
      </c>
      <c r="D417" s="106" t="s">
        <v>314</v>
      </c>
      <c r="E417" s="106">
        <v>45284</v>
      </c>
      <c r="F417" s="106" t="s">
        <v>293</v>
      </c>
      <c r="G417" s="108">
        <v>470</v>
      </c>
      <c r="H417" s="108">
        <v>1840999</v>
      </c>
      <c r="I417" s="108">
        <v>86526953</v>
      </c>
      <c r="K417" s="68" t="str">
        <f t="shared" si="6"/>
        <v>Спир</v>
      </c>
    </row>
    <row r="418" spans="1:11">
      <c r="A418" s="106">
        <v>5377678</v>
      </c>
      <c r="B418" s="106" t="s">
        <v>1038</v>
      </c>
      <c r="C418" s="107" t="s">
        <v>298</v>
      </c>
      <c r="D418" s="106" t="s">
        <v>299</v>
      </c>
      <c r="E418" s="106">
        <v>45284</v>
      </c>
      <c r="F418" s="106" t="s">
        <v>293</v>
      </c>
      <c r="G418" s="108">
        <v>1200</v>
      </c>
      <c r="H418" s="108">
        <v>1823789</v>
      </c>
      <c r="I418" s="108">
        <v>218854680</v>
      </c>
      <c r="K418" s="68" t="str">
        <f t="shared" si="6"/>
        <v>Спир</v>
      </c>
    </row>
    <row r="419" spans="1:11">
      <c r="A419" s="106">
        <v>5377679</v>
      </c>
      <c r="B419" s="106" t="s">
        <v>1038</v>
      </c>
      <c r="C419" s="107" t="s">
        <v>498</v>
      </c>
      <c r="D419" s="106" t="s">
        <v>499</v>
      </c>
      <c r="E419" s="106">
        <v>45284</v>
      </c>
      <c r="F419" s="106" t="s">
        <v>293</v>
      </c>
      <c r="G419" s="108">
        <v>400</v>
      </c>
      <c r="H419" s="108">
        <v>1823788</v>
      </c>
      <c r="I419" s="108">
        <v>72951520</v>
      </c>
      <c r="K419" s="68" t="str">
        <f t="shared" si="6"/>
        <v>Спир</v>
      </c>
    </row>
    <row r="420" spans="1:11">
      <c r="A420" s="106">
        <v>5377680</v>
      </c>
      <c r="B420" s="106" t="s">
        <v>1038</v>
      </c>
      <c r="C420" s="107" t="s">
        <v>415</v>
      </c>
      <c r="D420" s="106" t="s">
        <v>416</v>
      </c>
      <c r="E420" s="106">
        <v>45284</v>
      </c>
      <c r="F420" s="106" t="s">
        <v>293</v>
      </c>
      <c r="G420" s="108">
        <v>2930</v>
      </c>
      <c r="H420" s="108">
        <v>1823787</v>
      </c>
      <c r="I420" s="108">
        <v>534369591</v>
      </c>
      <c r="K420" s="68" t="str">
        <f t="shared" si="6"/>
        <v>Спир</v>
      </c>
    </row>
    <row r="421" spans="1:11">
      <c r="A421" s="106">
        <v>5378100</v>
      </c>
      <c r="B421" s="106" t="s">
        <v>1038</v>
      </c>
      <c r="C421" s="107" t="s">
        <v>171</v>
      </c>
      <c r="D421" s="106" t="s">
        <v>172</v>
      </c>
      <c r="E421" s="106">
        <v>18521</v>
      </c>
      <c r="F421" s="106" t="s">
        <v>134</v>
      </c>
      <c r="G421" s="108">
        <v>600</v>
      </c>
      <c r="H421" s="108">
        <v>5279555</v>
      </c>
      <c r="I421" s="108">
        <v>31677330</v>
      </c>
      <c r="K421" s="68" t="str">
        <f t="shared" si="6"/>
        <v>Бард</v>
      </c>
    </row>
    <row r="422" spans="1:11">
      <c r="A422" s="106">
        <v>5378726</v>
      </c>
      <c r="B422" s="106" t="s">
        <v>1038</v>
      </c>
      <c r="C422" s="107" t="s">
        <v>360</v>
      </c>
      <c r="D422" s="106" t="s">
        <v>361</v>
      </c>
      <c r="E422" s="106">
        <v>45433</v>
      </c>
      <c r="F422" s="106" t="s">
        <v>297</v>
      </c>
      <c r="G422" s="108">
        <v>40</v>
      </c>
      <c r="H422" s="108">
        <v>1701788</v>
      </c>
      <c r="I422" s="108">
        <v>6807152</v>
      </c>
      <c r="K422" s="68" t="str">
        <f t="shared" si="6"/>
        <v>Спир</v>
      </c>
    </row>
    <row r="423" spans="1:11">
      <c r="A423" s="106">
        <v>5378869</v>
      </c>
      <c r="B423" s="106" t="s">
        <v>1038</v>
      </c>
      <c r="C423" s="107" t="s">
        <v>135</v>
      </c>
      <c r="D423" s="106" t="s">
        <v>136</v>
      </c>
      <c r="E423" s="106">
        <v>18521</v>
      </c>
      <c r="F423" s="106" t="s">
        <v>134</v>
      </c>
      <c r="G423" s="108">
        <v>400</v>
      </c>
      <c r="H423" s="108">
        <v>5278500</v>
      </c>
      <c r="I423" s="108">
        <v>21114000</v>
      </c>
      <c r="K423" s="68" t="str">
        <f t="shared" si="6"/>
        <v>Бард</v>
      </c>
    </row>
    <row r="424" spans="1:11" ht="30">
      <c r="A424" s="106">
        <v>5379640</v>
      </c>
      <c r="B424" s="106" t="s">
        <v>1136</v>
      </c>
      <c r="C424" s="107" t="s">
        <v>529</v>
      </c>
      <c r="D424" s="106" t="s">
        <v>530</v>
      </c>
      <c r="E424" s="106">
        <v>45433</v>
      </c>
      <c r="F424" s="106" t="s">
        <v>297</v>
      </c>
      <c r="G424" s="108">
        <v>20</v>
      </c>
      <c r="H424" s="108">
        <v>1701077</v>
      </c>
      <c r="I424" s="108">
        <v>3402154</v>
      </c>
      <c r="K424" s="68" t="str">
        <f t="shared" si="6"/>
        <v>Спир</v>
      </c>
    </row>
    <row r="425" spans="1:11">
      <c r="A425" s="106">
        <v>5379686</v>
      </c>
      <c r="B425" s="106" t="s">
        <v>1136</v>
      </c>
      <c r="C425" s="107" t="s">
        <v>460</v>
      </c>
      <c r="D425" s="106" t="s">
        <v>461</v>
      </c>
      <c r="E425" s="106">
        <v>45284</v>
      </c>
      <c r="F425" s="106" t="s">
        <v>293</v>
      </c>
      <c r="G425" s="108">
        <v>3200</v>
      </c>
      <c r="H425" s="108">
        <v>1838999</v>
      </c>
      <c r="I425" s="108">
        <v>588479680</v>
      </c>
      <c r="K425" s="68" t="str">
        <f t="shared" si="6"/>
        <v>Спир</v>
      </c>
    </row>
    <row r="426" spans="1:11">
      <c r="A426" s="106">
        <v>5379687</v>
      </c>
      <c r="B426" s="106" t="s">
        <v>1136</v>
      </c>
      <c r="C426" s="107" t="s">
        <v>1167</v>
      </c>
      <c r="D426" s="106" t="s">
        <v>1168</v>
      </c>
      <c r="E426" s="106">
        <v>45284</v>
      </c>
      <c r="F426" s="106" t="s">
        <v>293</v>
      </c>
      <c r="G426" s="108">
        <v>200</v>
      </c>
      <c r="H426" s="108">
        <v>1835000</v>
      </c>
      <c r="I426" s="108">
        <v>36700000</v>
      </c>
      <c r="K426" s="68" t="str">
        <f t="shared" si="6"/>
        <v>Спир</v>
      </c>
    </row>
    <row r="427" spans="1:11">
      <c r="A427" s="106">
        <v>5379688</v>
      </c>
      <c r="B427" s="106" t="s">
        <v>1136</v>
      </c>
      <c r="C427" s="107" t="s">
        <v>415</v>
      </c>
      <c r="D427" s="106" t="s">
        <v>416</v>
      </c>
      <c r="E427" s="106">
        <v>45284</v>
      </c>
      <c r="F427" s="106" t="s">
        <v>293</v>
      </c>
      <c r="G427" s="108">
        <v>370</v>
      </c>
      <c r="H427" s="108">
        <v>1833999</v>
      </c>
      <c r="I427" s="108">
        <v>67857963</v>
      </c>
      <c r="K427" s="68" t="str">
        <f t="shared" si="6"/>
        <v>Спир</v>
      </c>
    </row>
    <row r="428" spans="1:11">
      <c r="A428" s="106">
        <v>5379689</v>
      </c>
      <c r="B428" s="106" t="s">
        <v>1136</v>
      </c>
      <c r="C428" s="107" t="s">
        <v>348</v>
      </c>
      <c r="D428" s="106" t="s">
        <v>349</v>
      </c>
      <c r="E428" s="106">
        <v>45284</v>
      </c>
      <c r="F428" s="106" t="s">
        <v>293</v>
      </c>
      <c r="G428" s="108">
        <v>1230</v>
      </c>
      <c r="H428" s="108">
        <v>1833555</v>
      </c>
      <c r="I428" s="108">
        <v>225527265</v>
      </c>
      <c r="K428" s="68" t="str">
        <f t="shared" si="6"/>
        <v>Спир</v>
      </c>
    </row>
    <row r="429" spans="1:11">
      <c r="A429" s="106">
        <v>5380836</v>
      </c>
      <c r="B429" s="106" t="s">
        <v>1136</v>
      </c>
      <c r="C429" s="107" t="s">
        <v>135</v>
      </c>
      <c r="D429" s="106" t="s">
        <v>136</v>
      </c>
      <c r="E429" s="106">
        <v>18521</v>
      </c>
      <c r="F429" s="106" t="s">
        <v>134</v>
      </c>
      <c r="G429" s="108">
        <v>600</v>
      </c>
      <c r="H429" s="108">
        <v>5278500</v>
      </c>
      <c r="I429" s="108">
        <v>31671000</v>
      </c>
      <c r="K429" s="68" t="str">
        <f t="shared" si="6"/>
        <v>Бард</v>
      </c>
    </row>
    <row r="430" spans="1:11">
      <c r="A430" s="106">
        <v>5381615</v>
      </c>
      <c r="B430" s="106" t="s">
        <v>1183</v>
      </c>
      <c r="C430" s="107" t="s">
        <v>480</v>
      </c>
      <c r="D430" s="106" t="s">
        <v>481</v>
      </c>
      <c r="E430" s="106">
        <v>45284</v>
      </c>
      <c r="F430" s="106" t="s">
        <v>293</v>
      </c>
      <c r="G430" s="108">
        <v>200</v>
      </c>
      <c r="H430" s="108">
        <v>1850999</v>
      </c>
      <c r="I430" s="108">
        <v>37019980</v>
      </c>
      <c r="K430" s="68" t="str">
        <f t="shared" si="6"/>
        <v>Спир</v>
      </c>
    </row>
    <row r="431" spans="1:11">
      <c r="A431" s="106">
        <v>5381616</v>
      </c>
      <c r="B431" s="106" t="s">
        <v>1183</v>
      </c>
      <c r="C431" s="107" t="s">
        <v>430</v>
      </c>
      <c r="D431" s="106" t="s">
        <v>431</v>
      </c>
      <c r="E431" s="106">
        <v>45284</v>
      </c>
      <c r="F431" s="106" t="s">
        <v>293</v>
      </c>
      <c r="G431" s="108">
        <v>200</v>
      </c>
      <c r="H431" s="108">
        <v>1841210</v>
      </c>
      <c r="I431" s="108">
        <v>36824200</v>
      </c>
      <c r="K431" s="68" t="str">
        <f t="shared" si="6"/>
        <v>Спир</v>
      </c>
    </row>
    <row r="432" spans="1:11">
      <c r="A432" s="106">
        <v>5381617</v>
      </c>
      <c r="B432" s="106" t="s">
        <v>1183</v>
      </c>
      <c r="C432" s="107" t="s">
        <v>313</v>
      </c>
      <c r="D432" s="106" t="s">
        <v>314</v>
      </c>
      <c r="E432" s="106">
        <v>45284</v>
      </c>
      <c r="F432" s="106" t="s">
        <v>293</v>
      </c>
      <c r="G432" s="108">
        <v>900</v>
      </c>
      <c r="H432" s="108">
        <v>1836999</v>
      </c>
      <c r="I432" s="108">
        <v>165329910</v>
      </c>
      <c r="K432" s="68" t="str">
        <f t="shared" si="6"/>
        <v>Спир</v>
      </c>
    </row>
    <row r="433" spans="1:11">
      <c r="A433" s="106">
        <v>5381618</v>
      </c>
      <c r="B433" s="106" t="s">
        <v>1183</v>
      </c>
      <c r="C433" s="107" t="s">
        <v>348</v>
      </c>
      <c r="D433" s="106" t="s">
        <v>349</v>
      </c>
      <c r="E433" s="106">
        <v>45284</v>
      </c>
      <c r="F433" s="106" t="s">
        <v>293</v>
      </c>
      <c r="G433" s="108">
        <v>320</v>
      </c>
      <c r="H433" s="108">
        <v>1822999</v>
      </c>
      <c r="I433" s="108">
        <v>58335968</v>
      </c>
      <c r="K433" s="68" t="str">
        <f t="shared" si="6"/>
        <v>Спир</v>
      </c>
    </row>
    <row r="434" spans="1:11">
      <c r="A434" s="106">
        <v>5381619</v>
      </c>
      <c r="B434" s="106" t="s">
        <v>1183</v>
      </c>
      <c r="C434" s="107" t="s">
        <v>444</v>
      </c>
      <c r="D434" s="106" t="s">
        <v>445</v>
      </c>
      <c r="E434" s="106">
        <v>45284</v>
      </c>
      <c r="F434" s="106" t="s">
        <v>293</v>
      </c>
      <c r="G434" s="108">
        <v>500</v>
      </c>
      <c r="H434" s="108">
        <v>1818999</v>
      </c>
      <c r="I434" s="108">
        <v>90949950</v>
      </c>
      <c r="K434" s="68" t="str">
        <f t="shared" si="6"/>
        <v>Спир</v>
      </c>
    </row>
    <row r="435" spans="1:11">
      <c r="A435" s="106">
        <v>5381620</v>
      </c>
      <c r="B435" s="106" t="s">
        <v>1183</v>
      </c>
      <c r="C435" s="107" t="s">
        <v>294</v>
      </c>
      <c r="D435" s="106" t="s">
        <v>295</v>
      </c>
      <c r="E435" s="106">
        <v>45284</v>
      </c>
      <c r="F435" s="106" t="s">
        <v>293</v>
      </c>
      <c r="G435" s="108">
        <v>500</v>
      </c>
      <c r="H435" s="108">
        <v>1811999</v>
      </c>
      <c r="I435" s="108">
        <v>90599950</v>
      </c>
      <c r="K435" s="68" t="str">
        <f t="shared" si="6"/>
        <v>Спир</v>
      </c>
    </row>
    <row r="436" spans="1:11" ht="30">
      <c r="A436" s="106">
        <v>5382035</v>
      </c>
      <c r="B436" s="106" t="s">
        <v>1183</v>
      </c>
      <c r="C436" s="107" t="s">
        <v>580</v>
      </c>
      <c r="D436" s="106" t="s">
        <v>203</v>
      </c>
      <c r="E436" s="106">
        <v>18521</v>
      </c>
      <c r="F436" s="106" t="s">
        <v>134</v>
      </c>
      <c r="G436" s="108">
        <v>100</v>
      </c>
      <c r="H436" s="108">
        <v>5278559</v>
      </c>
      <c r="I436" s="108">
        <v>5278559</v>
      </c>
      <c r="K436" s="68" t="str">
        <f t="shared" si="6"/>
        <v>Бард</v>
      </c>
    </row>
    <row r="437" spans="1:11">
      <c r="A437" s="106">
        <v>5382036</v>
      </c>
      <c r="B437" s="106" t="s">
        <v>1183</v>
      </c>
      <c r="C437" s="107" t="s">
        <v>135</v>
      </c>
      <c r="D437" s="106" t="s">
        <v>136</v>
      </c>
      <c r="E437" s="106">
        <v>18521</v>
      </c>
      <c r="F437" s="106" t="s">
        <v>134</v>
      </c>
      <c r="G437" s="108">
        <v>500</v>
      </c>
      <c r="H437" s="108">
        <v>5278500</v>
      </c>
      <c r="I437" s="108">
        <v>26392500</v>
      </c>
      <c r="K437" s="68" t="str">
        <f t="shared" si="6"/>
        <v>Бард</v>
      </c>
    </row>
    <row r="438" spans="1:11">
      <c r="A438" s="106">
        <v>5382757</v>
      </c>
      <c r="B438" s="106" t="s">
        <v>1183</v>
      </c>
      <c r="C438" s="107" t="s">
        <v>472</v>
      </c>
      <c r="D438" s="106" t="s">
        <v>473</v>
      </c>
      <c r="E438" s="106">
        <v>45433</v>
      </c>
      <c r="F438" s="106" t="s">
        <v>297</v>
      </c>
      <c r="G438" s="108">
        <v>50</v>
      </c>
      <c r="H438" s="108">
        <v>1702000</v>
      </c>
      <c r="I438" s="108">
        <v>8510000</v>
      </c>
      <c r="K438" s="68" t="str">
        <f t="shared" si="6"/>
        <v>Спир</v>
      </c>
    </row>
    <row r="439" spans="1:11">
      <c r="A439" s="106">
        <v>5382770</v>
      </c>
      <c r="B439" s="106" t="s">
        <v>1183</v>
      </c>
      <c r="C439" s="107" t="s">
        <v>498</v>
      </c>
      <c r="D439" s="106" t="s">
        <v>499</v>
      </c>
      <c r="E439" s="106">
        <v>45284</v>
      </c>
      <c r="F439" s="106" t="s">
        <v>293</v>
      </c>
      <c r="G439" s="108">
        <v>1550</v>
      </c>
      <c r="H439" s="108">
        <v>1812999</v>
      </c>
      <c r="I439" s="108">
        <v>281014845</v>
      </c>
      <c r="K439" s="68" t="str">
        <f t="shared" si="6"/>
        <v>Спир</v>
      </c>
    </row>
    <row r="440" spans="1:11">
      <c r="A440" s="106">
        <v>5382771</v>
      </c>
      <c r="B440" s="106" t="s">
        <v>1183</v>
      </c>
      <c r="C440" s="107" t="s">
        <v>331</v>
      </c>
      <c r="D440" s="106" t="s">
        <v>332</v>
      </c>
      <c r="E440" s="106">
        <v>45284</v>
      </c>
      <c r="F440" s="106" t="s">
        <v>293</v>
      </c>
      <c r="G440" s="108">
        <v>480</v>
      </c>
      <c r="H440" s="108">
        <v>1805999</v>
      </c>
      <c r="I440" s="108">
        <v>86687952</v>
      </c>
      <c r="K440" s="68" t="str">
        <f t="shared" si="6"/>
        <v>Спир</v>
      </c>
    </row>
    <row r="441" spans="1:11" ht="30">
      <c r="A441" s="106">
        <v>5382772</v>
      </c>
      <c r="B441" s="106" t="s">
        <v>1183</v>
      </c>
      <c r="C441" s="107" t="s">
        <v>442</v>
      </c>
      <c r="D441" s="106" t="s">
        <v>443</v>
      </c>
      <c r="E441" s="106">
        <v>45284</v>
      </c>
      <c r="F441" s="106" t="s">
        <v>293</v>
      </c>
      <c r="G441" s="108">
        <v>350</v>
      </c>
      <c r="H441" s="108">
        <v>1805788</v>
      </c>
      <c r="I441" s="108">
        <v>63202580</v>
      </c>
      <c r="K441" s="68" t="str">
        <f t="shared" si="6"/>
        <v>Спир</v>
      </c>
    </row>
    <row r="442" spans="1:11">
      <c r="A442" s="106">
        <v>5383754</v>
      </c>
      <c r="B442" s="106" t="s">
        <v>1043</v>
      </c>
      <c r="C442" s="107" t="s">
        <v>434</v>
      </c>
      <c r="D442" s="106" t="s">
        <v>435</v>
      </c>
      <c r="E442" s="106">
        <v>45284</v>
      </c>
      <c r="F442" s="106" t="s">
        <v>293</v>
      </c>
      <c r="G442" s="108">
        <v>100</v>
      </c>
      <c r="H442" s="108">
        <v>1812999</v>
      </c>
      <c r="I442" s="108">
        <v>18129990</v>
      </c>
      <c r="K442" s="68" t="str">
        <f t="shared" si="6"/>
        <v>Спир</v>
      </c>
    </row>
    <row r="443" spans="1:11">
      <c r="A443" s="106">
        <v>5383755</v>
      </c>
      <c r="B443" s="106" t="s">
        <v>1043</v>
      </c>
      <c r="C443" s="107" t="s">
        <v>500</v>
      </c>
      <c r="D443" s="106" t="s">
        <v>501</v>
      </c>
      <c r="E443" s="106">
        <v>45284</v>
      </c>
      <c r="F443" s="106" t="s">
        <v>293</v>
      </c>
      <c r="G443" s="108">
        <v>20</v>
      </c>
      <c r="H443" s="108">
        <v>1812999</v>
      </c>
      <c r="I443" s="108">
        <v>3625998</v>
      </c>
      <c r="K443" s="68" t="str">
        <f t="shared" si="6"/>
        <v>Спир</v>
      </c>
    </row>
    <row r="444" spans="1:11" ht="30">
      <c r="A444" s="106">
        <v>5383756</v>
      </c>
      <c r="B444" s="106" t="s">
        <v>1043</v>
      </c>
      <c r="C444" s="107" t="s">
        <v>516</v>
      </c>
      <c r="D444" s="106" t="s">
        <v>517</v>
      </c>
      <c r="E444" s="106">
        <v>45284</v>
      </c>
      <c r="F444" s="106" t="s">
        <v>293</v>
      </c>
      <c r="G444" s="108">
        <v>100</v>
      </c>
      <c r="H444" s="108">
        <v>1811000</v>
      </c>
      <c r="I444" s="108">
        <v>18110000</v>
      </c>
      <c r="K444" s="68" t="str">
        <f t="shared" si="6"/>
        <v>Спир</v>
      </c>
    </row>
    <row r="445" spans="1:11" ht="30">
      <c r="A445" s="106">
        <v>5383757</v>
      </c>
      <c r="B445" s="106" t="s">
        <v>1043</v>
      </c>
      <c r="C445" s="107" t="s">
        <v>512</v>
      </c>
      <c r="D445" s="106" t="s">
        <v>513</v>
      </c>
      <c r="E445" s="106">
        <v>45284</v>
      </c>
      <c r="F445" s="106" t="s">
        <v>293</v>
      </c>
      <c r="G445" s="108">
        <v>1630</v>
      </c>
      <c r="H445" s="108">
        <v>1810000</v>
      </c>
      <c r="I445" s="108">
        <v>295030000</v>
      </c>
      <c r="K445" s="68" t="str">
        <f t="shared" si="6"/>
        <v>Спир</v>
      </c>
    </row>
    <row r="446" spans="1:11" ht="30">
      <c r="A446" s="106">
        <v>5383758</v>
      </c>
      <c r="B446" s="106" t="s">
        <v>1043</v>
      </c>
      <c r="C446" s="107" t="s">
        <v>442</v>
      </c>
      <c r="D446" s="106" t="s">
        <v>443</v>
      </c>
      <c r="E446" s="106">
        <v>45284</v>
      </c>
      <c r="F446" s="106" t="s">
        <v>293</v>
      </c>
      <c r="G446" s="108">
        <v>1250</v>
      </c>
      <c r="H446" s="108">
        <v>1806999</v>
      </c>
      <c r="I446" s="108">
        <v>225874875</v>
      </c>
      <c r="K446" s="68" t="str">
        <f t="shared" si="6"/>
        <v>Спир</v>
      </c>
    </row>
    <row r="447" spans="1:11">
      <c r="A447" s="106">
        <v>5383759</v>
      </c>
      <c r="B447" s="106" t="s">
        <v>1043</v>
      </c>
      <c r="C447" s="107" t="s">
        <v>331</v>
      </c>
      <c r="D447" s="106" t="s">
        <v>332</v>
      </c>
      <c r="E447" s="106">
        <v>45284</v>
      </c>
      <c r="F447" s="106" t="s">
        <v>293</v>
      </c>
      <c r="G447" s="108">
        <v>960</v>
      </c>
      <c r="H447" s="108">
        <v>1806788</v>
      </c>
      <c r="I447" s="108">
        <v>173451648</v>
      </c>
      <c r="K447" s="68" t="str">
        <f t="shared" si="6"/>
        <v>Спир</v>
      </c>
    </row>
    <row r="448" spans="1:11">
      <c r="A448" s="105">
        <v>5383760</v>
      </c>
      <c r="B448" s="102" t="s">
        <v>1043</v>
      </c>
      <c r="C448" s="103" t="s">
        <v>348</v>
      </c>
      <c r="D448" s="102" t="s">
        <v>349</v>
      </c>
      <c r="E448" s="102">
        <v>45284</v>
      </c>
      <c r="F448" s="102" t="s">
        <v>293</v>
      </c>
      <c r="G448" s="101">
        <v>940</v>
      </c>
      <c r="H448" s="101">
        <v>1805788</v>
      </c>
      <c r="I448" s="101">
        <v>169744072</v>
      </c>
      <c r="K448" s="68" t="str">
        <f t="shared" si="6"/>
        <v>Спир</v>
      </c>
    </row>
    <row r="449" spans="1:11">
      <c r="A449" s="58">
        <v>5384285</v>
      </c>
      <c r="B449" s="58" t="s">
        <v>1043</v>
      </c>
      <c r="C449" s="58" t="s">
        <v>135</v>
      </c>
      <c r="D449" s="58" t="s">
        <v>136</v>
      </c>
      <c r="E449" s="58">
        <v>18521</v>
      </c>
      <c r="F449" s="58" t="s">
        <v>134</v>
      </c>
      <c r="G449" s="48">
        <v>800</v>
      </c>
      <c r="H449" s="48">
        <v>5278500</v>
      </c>
      <c r="I449" s="48">
        <v>42228000</v>
      </c>
      <c r="K449" s="68" t="str">
        <f t="shared" si="6"/>
        <v>Бард</v>
      </c>
    </row>
    <row r="450" spans="1:11">
      <c r="A450" s="58">
        <v>5385930</v>
      </c>
      <c r="B450" s="58" t="s">
        <v>1180</v>
      </c>
      <c r="C450" s="58" t="s">
        <v>1181</v>
      </c>
      <c r="D450" s="58" t="s">
        <v>1182</v>
      </c>
      <c r="E450" s="58">
        <v>45433</v>
      </c>
      <c r="F450" s="58" t="s">
        <v>297</v>
      </c>
      <c r="G450" s="48">
        <v>40</v>
      </c>
      <c r="H450" s="48">
        <v>1701200</v>
      </c>
      <c r="I450" s="48">
        <v>6804800</v>
      </c>
      <c r="K450" s="68" t="str">
        <f t="shared" si="6"/>
        <v>Спир</v>
      </c>
    </row>
    <row r="451" spans="1:11">
      <c r="A451" s="58">
        <v>5385975</v>
      </c>
      <c r="B451" s="58" t="s">
        <v>1180</v>
      </c>
      <c r="C451" s="58" t="s">
        <v>602</v>
      </c>
      <c r="D451" s="58" t="s">
        <v>603</v>
      </c>
      <c r="E451" s="58">
        <v>45284</v>
      </c>
      <c r="F451" s="58" t="s">
        <v>293</v>
      </c>
      <c r="G451" s="48">
        <v>50</v>
      </c>
      <c r="H451" s="48">
        <v>1830000</v>
      </c>
      <c r="I451" s="48">
        <v>9150000</v>
      </c>
      <c r="K451" s="68" t="str">
        <f t="shared" si="6"/>
        <v>Спир</v>
      </c>
    </row>
    <row r="452" spans="1:11">
      <c r="A452" s="58">
        <v>5385976</v>
      </c>
      <c r="B452" s="58" t="s">
        <v>1180</v>
      </c>
      <c r="C452" s="58" t="s">
        <v>342</v>
      </c>
      <c r="D452" s="58" t="s">
        <v>343</v>
      </c>
      <c r="E452" s="58">
        <v>45284</v>
      </c>
      <c r="F452" s="58" t="s">
        <v>293</v>
      </c>
      <c r="G452" s="48">
        <v>80</v>
      </c>
      <c r="H452" s="48">
        <v>1818555</v>
      </c>
      <c r="I452" s="48">
        <v>14548440</v>
      </c>
      <c r="K452" s="68" t="str">
        <f t="shared" si="6"/>
        <v>Спир</v>
      </c>
    </row>
    <row r="453" spans="1:11">
      <c r="A453" s="58">
        <v>5385977</v>
      </c>
      <c r="B453" s="58" t="s">
        <v>1180</v>
      </c>
      <c r="C453" s="58" t="s">
        <v>464</v>
      </c>
      <c r="D453" s="58" t="s">
        <v>465</v>
      </c>
      <c r="E453" s="58">
        <v>45284</v>
      </c>
      <c r="F453" s="58" t="s">
        <v>293</v>
      </c>
      <c r="G453" s="48">
        <v>200</v>
      </c>
      <c r="H453" s="48">
        <v>1815999</v>
      </c>
      <c r="I453" s="48">
        <v>36319980</v>
      </c>
      <c r="K453" s="68" t="str">
        <f t="shared" ref="K453:K516" si="7">LEFT(F453,4)</f>
        <v>Спир</v>
      </c>
    </row>
    <row r="454" spans="1:11">
      <c r="A454" s="58">
        <v>5385978</v>
      </c>
      <c r="B454" s="58" t="s">
        <v>1180</v>
      </c>
      <c r="C454" s="58" t="s">
        <v>432</v>
      </c>
      <c r="D454" s="58" t="s">
        <v>433</v>
      </c>
      <c r="E454" s="58">
        <v>45284</v>
      </c>
      <c r="F454" s="58" t="s">
        <v>293</v>
      </c>
      <c r="G454" s="48">
        <v>3000</v>
      </c>
      <c r="H454" s="48">
        <v>1810500</v>
      </c>
      <c r="I454" s="48">
        <v>543150000</v>
      </c>
      <c r="K454" s="68" t="str">
        <f t="shared" si="7"/>
        <v>Спир</v>
      </c>
    </row>
    <row r="455" spans="1:11">
      <c r="A455" s="58">
        <v>5385979</v>
      </c>
      <c r="B455" s="58" t="s">
        <v>1180</v>
      </c>
      <c r="C455" s="58" t="s">
        <v>317</v>
      </c>
      <c r="D455" s="58" t="s">
        <v>318</v>
      </c>
      <c r="E455" s="58">
        <v>45284</v>
      </c>
      <c r="F455" s="58" t="s">
        <v>293</v>
      </c>
      <c r="G455" s="48">
        <v>500</v>
      </c>
      <c r="H455" s="48">
        <v>1810000</v>
      </c>
      <c r="I455" s="48">
        <v>90500000</v>
      </c>
      <c r="K455" s="68" t="str">
        <f t="shared" si="7"/>
        <v>Спир</v>
      </c>
    </row>
    <row r="456" spans="1:11">
      <c r="A456" s="58">
        <v>5385980</v>
      </c>
      <c r="B456" s="58" t="s">
        <v>1180</v>
      </c>
      <c r="C456" s="58" t="s">
        <v>298</v>
      </c>
      <c r="D456" s="58" t="s">
        <v>299</v>
      </c>
      <c r="E456" s="58">
        <v>45284</v>
      </c>
      <c r="F456" s="58" t="s">
        <v>293</v>
      </c>
      <c r="G456" s="48">
        <v>1170</v>
      </c>
      <c r="H456" s="48">
        <v>1807788</v>
      </c>
      <c r="I456" s="48">
        <v>211511196</v>
      </c>
      <c r="K456" s="68" t="str">
        <f t="shared" si="7"/>
        <v>Спир</v>
      </c>
    </row>
    <row r="457" spans="1:11">
      <c r="A457" s="58">
        <v>5386438</v>
      </c>
      <c r="B457" s="58" t="s">
        <v>1180</v>
      </c>
      <c r="C457" s="58" t="s">
        <v>1174</v>
      </c>
      <c r="D457" s="58" t="s">
        <v>1175</v>
      </c>
      <c r="E457" s="58">
        <v>18521</v>
      </c>
      <c r="F457" s="58" t="s">
        <v>134</v>
      </c>
      <c r="G457" s="48">
        <v>100</v>
      </c>
      <c r="H457" s="48">
        <v>5278700</v>
      </c>
      <c r="I457" s="48">
        <v>5278700</v>
      </c>
      <c r="K457" s="68" t="str">
        <f t="shared" si="7"/>
        <v>Бард</v>
      </c>
    </row>
    <row r="458" spans="1:11">
      <c r="A458" s="58">
        <v>5386439</v>
      </c>
      <c r="B458" s="58" t="s">
        <v>1180</v>
      </c>
      <c r="C458" s="58" t="s">
        <v>132</v>
      </c>
      <c r="D458" s="58" t="s">
        <v>133</v>
      </c>
      <c r="E458" s="58">
        <v>18521</v>
      </c>
      <c r="F458" s="58" t="s">
        <v>134</v>
      </c>
      <c r="G458" s="48">
        <v>200</v>
      </c>
      <c r="H458" s="48">
        <v>5278515</v>
      </c>
      <c r="I458" s="48">
        <v>10557030</v>
      </c>
      <c r="K458" s="68" t="str">
        <f t="shared" si="7"/>
        <v>Бард</v>
      </c>
    </row>
    <row r="459" spans="1:11">
      <c r="A459" s="58">
        <v>5386440</v>
      </c>
      <c r="B459" s="58" t="s">
        <v>1180</v>
      </c>
      <c r="C459" s="58" t="s">
        <v>135</v>
      </c>
      <c r="D459" s="58" t="s">
        <v>136</v>
      </c>
      <c r="E459" s="58">
        <v>18521</v>
      </c>
      <c r="F459" s="58" t="s">
        <v>134</v>
      </c>
      <c r="G459" s="48">
        <v>300</v>
      </c>
      <c r="H459" s="48">
        <v>5278500</v>
      </c>
      <c r="I459" s="48">
        <v>15835500</v>
      </c>
      <c r="K459" s="68" t="str">
        <f t="shared" si="7"/>
        <v>Бард</v>
      </c>
    </row>
    <row r="460" spans="1:11">
      <c r="A460" s="58">
        <v>5387784</v>
      </c>
      <c r="B460" s="58" t="s">
        <v>1135</v>
      </c>
      <c r="C460" s="58" t="s">
        <v>128</v>
      </c>
      <c r="D460" s="58" t="s">
        <v>129</v>
      </c>
      <c r="E460" s="58">
        <v>45433</v>
      </c>
      <c r="F460" s="58" t="s">
        <v>297</v>
      </c>
      <c r="G460" s="48">
        <v>100</v>
      </c>
      <c r="H460" s="48">
        <v>1701000</v>
      </c>
      <c r="I460" s="48">
        <v>17010000</v>
      </c>
      <c r="K460" s="68" t="str">
        <f t="shared" si="7"/>
        <v>Спир</v>
      </c>
    </row>
    <row r="461" spans="1:11">
      <c r="A461" s="58">
        <v>5387837</v>
      </c>
      <c r="B461" s="58" t="s">
        <v>1135</v>
      </c>
      <c r="C461" s="58" t="s">
        <v>460</v>
      </c>
      <c r="D461" s="58" t="s">
        <v>461</v>
      </c>
      <c r="E461" s="58">
        <v>45285</v>
      </c>
      <c r="F461" s="58" t="s">
        <v>296</v>
      </c>
      <c r="G461" s="48">
        <v>3200</v>
      </c>
      <c r="H461" s="48">
        <v>1826999</v>
      </c>
      <c r="I461" s="48">
        <v>584639680</v>
      </c>
      <c r="K461" s="68" t="str">
        <f t="shared" si="7"/>
        <v>Спир</v>
      </c>
    </row>
    <row r="462" spans="1:11">
      <c r="A462" s="58">
        <v>5387838</v>
      </c>
      <c r="B462" s="58" t="s">
        <v>1135</v>
      </c>
      <c r="C462" s="58" t="s">
        <v>294</v>
      </c>
      <c r="D462" s="58" t="s">
        <v>295</v>
      </c>
      <c r="E462" s="58">
        <v>45285</v>
      </c>
      <c r="F462" s="58" t="s">
        <v>296</v>
      </c>
      <c r="G462" s="48">
        <v>500</v>
      </c>
      <c r="H462" s="48">
        <v>1812999</v>
      </c>
      <c r="I462" s="48">
        <v>90649950</v>
      </c>
      <c r="K462" s="68" t="str">
        <f t="shared" si="7"/>
        <v>Спир</v>
      </c>
    </row>
    <row r="463" spans="1:11">
      <c r="A463" s="58">
        <v>5387839</v>
      </c>
      <c r="B463" s="58" t="s">
        <v>1135</v>
      </c>
      <c r="C463" s="58" t="s">
        <v>331</v>
      </c>
      <c r="D463" s="58" t="s">
        <v>332</v>
      </c>
      <c r="E463" s="58">
        <v>45285</v>
      </c>
      <c r="F463" s="58" t="s">
        <v>296</v>
      </c>
      <c r="G463" s="48">
        <v>480</v>
      </c>
      <c r="H463" s="48">
        <v>1808799</v>
      </c>
      <c r="I463" s="48">
        <v>86822352</v>
      </c>
      <c r="K463" s="68" t="str">
        <f t="shared" si="7"/>
        <v>Спир</v>
      </c>
    </row>
    <row r="464" spans="1:11">
      <c r="A464" s="58">
        <v>5387840</v>
      </c>
      <c r="B464" s="58" t="s">
        <v>1135</v>
      </c>
      <c r="C464" s="58" t="s">
        <v>518</v>
      </c>
      <c r="D464" s="58" t="s">
        <v>519</v>
      </c>
      <c r="E464" s="58">
        <v>45285</v>
      </c>
      <c r="F464" s="58" t="s">
        <v>296</v>
      </c>
      <c r="G464" s="48">
        <v>210</v>
      </c>
      <c r="H464" s="48">
        <v>1808788</v>
      </c>
      <c r="I464" s="48">
        <v>37984548</v>
      </c>
      <c r="K464" s="68" t="str">
        <f t="shared" si="7"/>
        <v>Спир</v>
      </c>
    </row>
    <row r="465" spans="1:11">
      <c r="A465" s="58">
        <v>5387841</v>
      </c>
      <c r="B465" s="58" t="s">
        <v>1135</v>
      </c>
      <c r="C465" s="58" t="s">
        <v>598</v>
      </c>
      <c r="D465" s="58" t="s">
        <v>599</v>
      </c>
      <c r="E465" s="58">
        <v>45284</v>
      </c>
      <c r="F465" s="58" t="s">
        <v>293</v>
      </c>
      <c r="G465" s="48">
        <v>610</v>
      </c>
      <c r="H465" s="48">
        <v>1838000</v>
      </c>
      <c r="I465" s="48">
        <v>112118000</v>
      </c>
      <c r="K465" s="68" t="str">
        <f t="shared" si="7"/>
        <v>Спир</v>
      </c>
    </row>
    <row r="466" spans="1:11">
      <c r="A466" s="58">
        <v>5388351</v>
      </c>
      <c r="B466" s="58" t="s">
        <v>1135</v>
      </c>
      <c r="C466" s="58" t="s">
        <v>204</v>
      </c>
      <c r="D466" s="58" t="s">
        <v>205</v>
      </c>
      <c r="E466" s="58">
        <v>18521</v>
      </c>
      <c r="F466" s="58" t="s">
        <v>134</v>
      </c>
      <c r="G466" s="48">
        <v>100</v>
      </c>
      <c r="H466" s="48">
        <v>5279999</v>
      </c>
      <c r="I466" s="48">
        <v>5279999</v>
      </c>
      <c r="K466" s="68" t="str">
        <f t="shared" si="7"/>
        <v>Бард</v>
      </c>
    </row>
    <row r="467" spans="1:11">
      <c r="A467" s="58">
        <v>5388352</v>
      </c>
      <c r="B467" s="58" t="s">
        <v>1135</v>
      </c>
      <c r="C467" s="58" t="s">
        <v>132</v>
      </c>
      <c r="D467" s="58" t="s">
        <v>133</v>
      </c>
      <c r="E467" s="58">
        <v>18521</v>
      </c>
      <c r="F467" s="58" t="s">
        <v>134</v>
      </c>
      <c r="G467" s="48">
        <v>200</v>
      </c>
      <c r="H467" s="48">
        <v>5278535</v>
      </c>
      <c r="I467" s="48">
        <v>10557070</v>
      </c>
      <c r="K467" s="68" t="str">
        <f t="shared" si="7"/>
        <v>Бард</v>
      </c>
    </row>
    <row r="468" spans="1:11">
      <c r="A468" s="58">
        <v>5388353</v>
      </c>
      <c r="B468" s="58" t="s">
        <v>1135</v>
      </c>
      <c r="C468" s="58" t="s">
        <v>135</v>
      </c>
      <c r="D468" s="58" t="s">
        <v>136</v>
      </c>
      <c r="E468" s="58">
        <v>18521</v>
      </c>
      <c r="F468" s="58" t="s">
        <v>134</v>
      </c>
      <c r="G468" s="48">
        <v>300</v>
      </c>
      <c r="H468" s="48">
        <v>5278500</v>
      </c>
      <c r="I468" s="48">
        <v>15835500</v>
      </c>
      <c r="K468" s="68" t="str">
        <f t="shared" si="7"/>
        <v>Бард</v>
      </c>
    </row>
    <row r="469" spans="1:11">
      <c r="A469" s="58">
        <v>5389823</v>
      </c>
      <c r="B469" s="58" t="s">
        <v>1048</v>
      </c>
      <c r="C469" s="58" t="s">
        <v>518</v>
      </c>
      <c r="D469" s="58" t="s">
        <v>519</v>
      </c>
      <c r="E469" s="58">
        <v>45285</v>
      </c>
      <c r="F469" s="58" t="s">
        <v>296</v>
      </c>
      <c r="G469" s="48">
        <v>290</v>
      </c>
      <c r="H469" s="48">
        <v>1832999</v>
      </c>
      <c r="I469" s="48">
        <v>53156971</v>
      </c>
      <c r="K469" s="68" t="str">
        <f t="shared" si="7"/>
        <v>Спир</v>
      </c>
    </row>
    <row r="470" spans="1:11">
      <c r="A470" s="58">
        <v>5389824</v>
      </c>
      <c r="B470" s="58" t="s">
        <v>1048</v>
      </c>
      <c r="C470" s="58" t="s">
        <v>460</v>
      </c>
      <c r="D470" s="58" t="s">
        <v>461</v>
      </c>
      <c r="E470" s="58">
        <v>45284</v>
      </c>
      <c r="F470" s="58" t="s">
        <v>293</v>
      </c>
      <c r="G470" s="48">
        <v>3200</v>
      </c>
      <c r="H470" s="48">
        <v>1842999</v>
      </c>
      <c r="I470" s="48">
        <v>589759680</v>
      </c>
      <c r="K470" s="68" t="str">
        <f t="shared" si="7"/>
        <v>Спир</v>
      </c>
    </row>
    <row r="471" spans="1:11">
      <c r="A471" s="58">
        <v>5389825</v>
      </c>
      <c r="B471" s="58" t="s">
        <v>1048</v>
      </c>
      <c r="C471" s="58" t="s">
        <v>348</v>
      </c>
      <c r="D471" s="58" t="s">
        <v>349</v>
      </c>
      <c r="E471" s="58">
        <v>45284</v>
      </c>
      <c r="F471" s="58" t="s">
        <v>293</v>
      </c>
      <c r="G471" s="48">
        <v>610</v>
      </c>
      <c r="H471" s="48">
        <v>1833999</v>
      </c>
      <c r="I471" s="48">
        <v>111873939</v>
      </c>
      <c r="K471" s="68" t="str">
        <f t="shared" si="7"/>
        <v>Спир</v>
      </c>
    </row>
    <row r="472" spans="1:11">
      <c r="A472" s="58">
        <v>5389826</v>
      </c>
      <c r="B472" s="58" t="s">
        <v>1048</v>
      </c>
      <c r="C472" s="58" t="s">
        <v>1178</v>
      </c>
      <c r="D472" s="58" t="s">
        <v>1179</v>
      </c>
      <c r="E472" s="58">
        <v>45284</v>
      </c>
      <c r="F472" s="58" t="s">
        <v>293</v>
      </c>
      <c r="G472" s="48">
        <v>40</v>
      </c>
      <c r="H472" s="48">
        <v>1830999</v>
      </c>
      <c r="I472" s="48">
        <v>7323996</v>
      </c>
      <c r="K472" s="68" t="str">
        <f t="shared" si="7"/>
        <v>Спир</v>
      </c>
    </row>
    <row r="473" spans="1:11">
      <c r="A473" s="58">
        <v>5389827</v>
      </c>
      <c r="B473" s="58" t="s">
        <v>1048</v>
      </c>
      <c r="C473" s="58" t="s">
        <v>1176</v>
      </c>
      <c r="D473" s="58" t="s">
        <v>1177</v>
      </c>
      <c r="E473" s="58">
        <v>45284</v>
      </c>
      <c r="F473" s="58" t="s">
        <v>293</v>
      </c>
      <c r="G473" s="48">
        <v>150</v>
      </c>
      <c r="H473" s="48">
        <v>1825000</v>
      </c>
      <c r="I473" s="48">
        <v>27375000</v>
      </c>
      <c r="K473" s="68" t="str">
        <f t="shared" si="7"/>
        <v>Спир</v>
      </c>
    </row>
    <row r="474" spans="1:11">
      <c r="A474" s="58">
        <v>5389828</v>
      </c>
      <c r="B474" s="58" t="s">
        <v>1048</v>
      </c>
      <c r="C474" s="58" t="s">
        <v>298</v>
      </c>
      <c r="D474" s="58" t="s">
        <v>299</v>
      </c>
      <c r="E474" s="58">
        <v>45284</v>
      </c>
      <c r="F474" s="58" t="s">
        <v>293</v>
      </c>
      <c r="G474" s="48">
        <v>710</v>
      </c>
      <c r="H474" s="48">
        <v>1812777</v>
      </c>
      <c r="I474" s="48">
        <v>128707167</v>
      </c>
      <c r="K474" s="68" t="str">
        <f t="shared" si="7"/>
        <v>Спир</v>
      </c>
    </row>
    <row r="475" spans="1:11">
      <c r="A475" s="58">
        <v>5390373</v>
      </c>
      <c r="B475" s="58" t="s">
        <v>1048</v>
      </c>
      <c r="C475" s="58" t="s">
        <v>1174</v>
      </c>
      <c r="D475" s="58" t="s">
        <v>1175</v>
      </c>
      <c r="E475" s="58">
        <v>18521</v>
      </c>
      <c r="F475" s="58" t="s">
        <v>134</v>
      </c>
      <c r="G475" s="48">
        <v>100</v>
      </c>
      <c r="H475" s="48">
        <v>5278600</v>
      </c>
      <c r="I475" s="48">
        <v>5278600</v>
      </c>
      <c r="K475" s="68" t="str">
        <f t="shared" si="7"/>
        <v>Бард</v>
      </c>
    </row>
    <row r="476" spans="1:11">
      <c r="A476" s="58">
        <v>5390374</v>
      </c>
      <c r="B476" s="58" t="s">
        <v>1048</v>
      </c>
      <c r="C476" s="58" t="s">
        <v>135</v>
      </c>
      <c r="D476" s="58" t="s">
        <v>136</v>
      </c>
      <c r="E476" s="58">
        <v>18521</v>
      </c>
      <c r="F476" s="58" t="s">
        <v>134</v>
      </c>
      <c r="G476" s="48">
        <v>900</v>
      </c>
      <c r="H476" s="48">
        <v>5278500</v>
      </c>
      <c r="I476" s="48">
        <v>47506500</v>
      </c>
      <c r="K476" s="68" t="str">
        <f t="shared" si="7"/>
        <v>Бард</v>
      </c>
    </row>
    <row r="477" spans="1:11">
      <c r="A477" s="58">
        <v>5391031</v>
      </c>
      <c r="B477" s="58" t="s">
        <v>1048</v>
      </c>
      <c r="C477" s="58" t="s">
        <v>436</v>
      </c>
      <c r="D477" s="58" t="s">
        <v>437</v>
      </c>
      <c r="E477" s="58">
        <v>45433</v>
      </c>
      <c r="F477" s="58" t="s">
        <v>297</v>
      </c>
      <c r="G477" s="48">
        <v>100</v>
      </c>
      <c r="H477" s="48">
        <v>1702000</v>
      </c>
      <c r="I477" s="48">
        <v>17020000</v>
      </c>
      <c r="K477" s="68" t="str">
        <f t="shared" si="7"/>
        <v>Спир</v>
      </c>
    </row>
    <row r="478" spans="1:11">
      <c r="A478" s="58">
        <v>5391142</v>
      </c>
      <c r="B478" s="58" t="s">
        <v>1048</v>
      </c>
      <c r="C478" s="58" t="s">
        <v>135</v>
      </c>
      <c r="D478" s="58" t="s">
        <v>136</v>
      </c>
      <c r="E478" s="58">
        <v>18521</v>
      </c>
      <c r="F478" s="58" t="s">
        <v>134</v>
      </c>
      <c r="G478" s="48">
        <v>500</v>
      </c>
      <c r="H478" s="48">
        <v>5278500</v>
      </c>
      <c r="I478" s="48">
        <v>26392500</v>
      </c>
      <c r="K478" s="68" t="str">
        <f t="shared" si="7"/>
        <v>Бард</v>
      </c>
    </row>
    <row r="479" spans="1:11">
      <c r="A479" s="58">
        <v>5391861</v>
      </c>
      <c r="B479" s="58" t="s">
        <v>1064</v>
      </c>
      <c r="C479" s="58" t="s">
        <v>498</v>
      </c>
      <c r="D479" s="58" t="s">
        <v>499</v>
      </c>
      <c r="E479" s="58">
        <v>9945284</v>
      </c>
      <c r="F479" s="58" t="s">
        <v>531</v>
      </c>
      <c r="G479" s="48">
        <v>200</v>
      </c>
      <c r="H479" s="48">
        <v>1812788</v>
      </c>
      <c r="I479" s="48">
        <v>36255760</v>
      </c>
      <c r="K479" s="68" t="str">
        <f t="shared" si="7"/>
        <v>Спир</v>
      </c>
    </row>
    <row r="480" spans="1:11">
      <c r="A480" s="58">
        <v>5391862</v>
      </c>
      <c r="B480" s="58" t="s">
        <v>1064</v>
      </c>
      <c r="C480" s="58" t="s">
        <v>415</v>
      </c>
      <c r="D480" s="58" t="s">
        <v>416</v>
      </c>
      <c r="E480" s="58">
        <v>45284</v>
      </c>
      <c r="F480" s="58" t="s">
        <v>293</v>
      </c>
      <c r="G480" s="48">
        <v>3300</v>
      </c>
      <c r="H480" s="48">
        <v>1838999</v>
      </c>
      <c r="I480" s="48">
        <v>606869670</v>
      </c>
      <c r="K480" s="68" t="str">
        <f t="shared" si="7"/>
        <v>Спир</v>
      </c>
    </row>
    <row r="481" spans="1:11">
      <c r="A481" s="58">
        <v>5391863</v>
      </c>
      <c r="B481" s="58" t="s">
        <v>1064</v>
      </c>
      <c r="C481" s="58" t="s">
        <v>298</v>
      </c>
      <c r="D481" s="58" t="s">
        <v>299</v>
      </c>
      <c r="E481" s="58">
        <v>45284</v>
      </c>
      <c r="F481" s="58" t="s">
        <v>293</v>
      </c>
      <c r="G481" s="48">
        <v>490</v>
      </c>
      <c r="H481" s="48">
        <v>1821788</v>
      </c>
      <c r="I481" s="48">
        <v>89267612</v>
      </c>
      <c r="K481" s="68" t="str">
        <f t="shared" si="7"/>
        <v>Спир</v>
      </c>
    </row>
    <row r="482" spans="1:11">
      <c r="A482" s="58">
        <v>5391864</v>
      </c>
      <c r="B482" s="58" t="s">
        <v>1064</v>
      </c>
      <c r="C482" s="58" t="s">
        <v>498</v>
      </c>
      <c r="D482" s="58" t="s">
        <v>499</v>
      </c>
      <c r="E482" s="58">
        <v>45284</v>
      </c>
      <c r="F482" s="58" t="s">
        <v>293</v>
      </c>
      <c r="G482" s="48">
        <v>1210</v>
      </c>
      <c r="H482" s="48">
        <v>1812788</v>
      </c>
      <c r="I482" s="48">
        <v>219347348</v>
      </c>
      <c r="K482" s="68" t="str">
        <f t="shared" si="7"/>
        <v>Спир</v>
      </c>
    </row>
    <row r="483" spans="1:11">
      <c r="A483" s="58">
        <v>5392365</v>
      </c>
      <c r="B483" s="58" t="s">
        <v>1064</v>
      </c>
      <c r="C483" s="58" t="s">
        <v>135</v>
      </c>
      <c r="D483" s="58" t="s">
        <v>136</v>
      </c>
      <c r="E483" s="58">
        <v>18521</v>
      </c>
      <c r="F483" s="58" t="s">
        <v>134</v>
      </c>
      <c r="G483" s="48">
        <v>1000</v>
      </c>
      <c r="H483" s="48">
        <v>5278500</v>
      </c>
      <c r="I483" s="48">
        <v>52785000</v>
      </c>
      <c r="K483" s="68" t="str">
        <f t="shared" si="7"/>
        <v>Бард</v>
      </c>
    </row>
    <row r="484" spans="1:11">
      <c r="A484" s="58">
        <v>5393203</v>
      </c>
      <c r="B484" s="58" t="s">
        <v>1064</v>
      </c>
      <c r="C484" s="58" t="s">
        <v>224</v>
      </c>
      <c r="D484" s="58" t="s">
        <v>225</v>
      </c>
      <c r="E484" s="58">
        <v>18521</v>
      </c>
      <c r="F484" s="58" t="s">
        <v>134</v>
      </c>
      <c r="G484" s="48">
        <v>100</v>
      </c>
      <c r="H484" s="48">
        <v>5279500</v>
      </c>
      <c r="I484" s="48">
        <v>5279500</v>
      </c>
      <c r="K484" s="68" t="str">
        <f t="shared" si="7"/>
        <v>Бард</v>
      </c>
    </row>
    <row r="485" spans="1:11">
      <c r="A485" s="58">
        <v>5393204</v>
      </c>
      <c r="B485" s="58" t="s">
        <v>1064</v>
      </c>
      <c r="C485" s="58" t="s">
        <v>135</v>
      </c>
      <c r="D485" s="58" t="s">
        <v>136</v>
      </c>
      <c r="E485" s="58">
        <v>18521</v>
      </c>
      <c r="F485" s="58" t="s">
        <v>134</v>
      </c>
      <c r="G485" s="48">
        <v>400</v>
      </c>
      <c r="H485" s="48">
        <v>5278500</v>
      </c>
      <c r="I485" s="48">
        <v>21114000</v>
      </c>
      <c r="K485" s="68" t="str">
        <f t="shared" si="7"/>
        <v>Бард</v>
      </c>
    </row>
    <row r="486" spans="1:11">
      <c r="A486" s="58">
        <v>5393839</v>
      </c>
      <c r="B486" s="58" t="s">
        <v>1171</v>
      </c>
      <c r="C486" s="58" t="s">
        <v>424</v>
      </c>
      <c r="D486" s="58" t="s">
        <v>425</v>
      </c>
      <c r="E486" s="58">
        <v>9945285</v>
      </c>
      <c r="F486" s="58" t="s">
        <v>526</v>
      </c>
      <c r="G486" s="48">
        <v>100</v>
      </c>
      <c r="H486" s="48">
        <v>1800500</v>
      </c>
      <c r="I486" s="48">
        <v>18005000</v>
      </c>
      <c r="K486" s="68" t="str">
        <f t="shared" si="7"/>
        <v>Спир</v>
      </c>
    </row>
    <row r="487" spans="1:11">
      <c r="A487" s="58">
        <v>5393841</v>
      </c>
      <c r="B487" s="58" t="s">
        <v>1171</v>
      </c>
      <c r="C487" s="58" t="s">
        <v>602</v>
      </c>
      <c r="D487" s="58" t="s">
        <v>603</v>
      </c>
      <c r="E487" s="58">
        <v>45284</v>
      </c>
      <c r="F487" s="58" t="s">
        <v>293</v>
      </c>
      <c r="G487" s="48">
        <v>50</v>
      </c>
      <c r="H487" s="48">
        <v>1827160</v>
      </c>
      <c r="I487" s="48">
        <v>9135800</v>
      </c>
      <c r="K487" s="68" t="str">
        <f t="shared" si="7"/>
        <v>Спир</v>
      </c>
    </row>
    <row r="488" spans="1:11">
      <c r="A488" s="58">
        <v>5393842</v>
      </c>
      <c r="B488" s="58" t="s">
        <v>1171</v>
      </c>
      <c r="C488" s="58" t="s">
        <v>313</v>
      </c>
      <c r="D488" s="58" t="s">
        <v>314</v>
      </c>
      <c r="E488" s="58">
        <v>45284</v>
      </c>
      <c r="F488" s="58" t="s">
        <v>293</v>
      </c>
      <c r="G488" s="48">
        <v>150</v>
      </c>
      <c r="H488" s="48">
        <v>1815000</v>
      </c>
      <c r="I488" s="48">
        <v>27225000</v>
      </c>
      <c r="K488" s="68" t="str">
        <f t="shared" si="7"/>
        <v>Спир</v>
      </c>
    </row>
    <row r="489" spans="1:11">
      <c r="A489" s="58">
        <v>5393843</v>
      </c>
      <c r="B489" s="58" t="s">
        <v>1171</v>
      </c>
      <c r="C489" s="58" t="s">
        <v>498</v>
      </c>
      <c r="D489" s="58" t="s">
        <v>499</v>
      </c>
      <c r="E489" s="58">
        <v>45284</v>
      </c>
      <c r="F489" s="58" t="s">
        <v>293</v>
      </c>
      <c r="G489" s="48">
        <v>140</v>
      </c>
      <c r="H489" s="48">
        <v>1812999</v>
      </c>
      <c r="I489" s="48">
        <v>25381986</v>
      </c>
      <c r="K489" s="68" t="str">
        <f t="shared" si="7"/>
        <v>Спир</v>
      </c>
    </row>
    <row r="490" spans="1:11">
      <c r="A490" s="58">
        <v>5393844</v>
      </c>
      <c r="B490" s="58" t="s">
        <v>1171</v>
      </c>
      <c r="C490" s="58" t="s">
        <v>532</v>
      </c>
      <c r="D490" s="58" t="s">
        <v>533</v>
      </c>
      <c r="E490" s="58">
        <v>45284</v>
      </c>
      <c r="F490" s="58" t="s">
        <v>293</v>
      </c>
      <c r="G490" s="48">
        <v>1180</v>
      </c>
      <c r="H490" s="48">
        <v>1812998</v>
      </c>
      <c r="I490" s="48">
        <v>213933764</v>
      </c>
      <c r="K490" s="68" t="str">
        <f t="shared" si="7"/>
        <v>Спир</v>
      </c>
    </row>
    <row r="491" spans="1:11">
      <c r="A491" s="58">
        <v>5393845</v>
      </c>
      <c r="B491" s="58" t="s">
        <v>1171</v>
      </c>
      <c r="C491" s="58" t="s">
        <v>333</v>
      </c>
      <c r="D491" s="58" t="s">
        <v>334</v>
      </c>
      <c r="E491" s="58">
        <v>45284</v>
      </c>
      <c r="F491" s="58" t="s">
        <v>293</v>
      </c>
      <c r="G491" s="48">
        <v>500</v>
      </c>
      <c r="H491" s="48">
        <v>1811788</v>
      </c>
      <c r="I491" s="48">
        <v>90589400</v>
      </c>
      <c r="K491" s="68" t="str">
        <f t="shared" si="7"/>
        <v>Спир</v>
      </c>
    </row>
    <row r="492" spans="1:11">
      <c r="A492" s="58">
        <v>5393846</v>
      </c>
      <c r="B492" s="58" t="s">
        <v>1171</v>
      </c>
      <c r="C492" s="58" t="s">
        <v>331</v>
      </c>
      <c r="D492" s="58" t="s">
        <v>332</v>
      </c>
      <c r="E492" s="58">
        <v>45284</v>
      </c>
      <c r="F492" s="58" t="s">
        <v>293</v>
      </c>
      <c r="G492" s="48">
        <v>480</v>
      </c>
      <c r="H492" s="48">
        <v>1809888</v>
      </c>
      <c r="I492" s="48">
        <v>86874624</v>
      </c>
      <c r="K492" s="68" t="str">
        <f t="shared" si="7"/>
        <v>Спир</v>
      </c>
    </row>
    <row r="493" spans="1:11">
      <c r="A493" s="58">
        <v>5393847</v>
      </c>
      <c r="B493" s="58" t="s">
        <v>1171</v>
      </c>
      <c r="C493" s="58" t="s">
        <v>337</v>
      </c>
      <c r="D493" s="58" t="s">
        <v>338</v>
      </c>
      <c r="E493" s="58">
        <v>45284</v>
      </c>
      <c r="F493" s="58" t="s">
        <v>293</v>
      </c>
      <c r="G493" s="48">
        <v>1230</v>
      </c>
      <c r="H493" s="48">
        <v>1808788</v>
      </c>
      <c r="I493" s="48">
        <v>222480924</v>
      </c>
      <c r="K493" s="68" t="str">
        <f t="shared" si="7"/>
        <v>Спир</v>
      </c>
    </row>
    <row r="494" spans="1:11">
      <c r="A494" s="58">
        <v>5393848</v>
      </c>
      <c r="B494" s="58" t="s">
        <v>1171</v>
      </c>
      <c r="C494" s="58" t="s">
        <v>331</v>
      </c>
      <c r="D494" s="58" t="s">
        <v>332</v>
      </c>
      <c r="E494" s="58">
        <v>45284</v>
      </c>
      <c r="F494" s="58" t="s">
        <v>293</v>
      </c>
      <c r="G494" s="48">
        <v>480</v>
      </c>
      <c r="H494" s="48">
        <v>1807555</v>
      </c>
      <c r="I494" s="48">
        <v>86762640</v>
      </c>
      <c r="K494" s="68" t="str">
        <f t="shared" si="7"/>
        <v>Спир</v>
      </c>
    </row>
    <row r="495" spans="1:11">
      <c r="A495" s="58">
        <v>5393849</v>
      </c>
      <c r="B495" s="58" t="s">
        <v>1171</v>
      </c>
      <c r="C495" s="58" t="s">
        <v>331</v>
      </c>
      <c r="D495" s="58" t="s">
        <v>332</v>
      </c>
      <c r="E495" s="58">
        <v>45284</v>
      </c>
      <c r="F495" s="58" t="s">
        <v>293</v>
      </c>
      <c r="G495" s="48">
        <v>480</v>
      </c>
      <c r="H495" s="48">
        <v>1805788</v>
      </c>
      <c r="I495" s="48">
        <v>86677824</v>
      </c>
      <c r="K495" s="68" t="str">
        <f t="shared" si="7"/>
        <v>Спир</v>
      </c>
    </row>
    <row r="496" spans="1:11">
      <c r="A496" s="58">
        <v>5393850</v>
      </c>
      <c r="B496" s="58" t="s">
        <v>1171</v>
      </c>
      <c r="C496" s="58" t="s">
        <v>331</v>
      </c>
      <c r="D496" s="58" t="s">
        <v>332</v>
      </c>
      <c r="E496" s="58">
        <v>45284</v>
      </c>
      <c r="F496" s="58" t="s">
        <v>293</v>
      </c>
      <c r="G496" s="48">
        <v>310</v>
      </c>
      <c r="H496" s="48">
        <v>1805788</v>
      </c>
      <c r="I496" s="48">
        <v>55979428</v>
      </c>
      <c r="K496" s="68" t="str">
        <f t="shared" si="7"/>
        <v>Спир</v>
      </c>
    </row>
    <row r="497" spans="1:11">
      <c r="A497" s="58">
        <v>5394288</v>
      </c>
      <c r="B497" s="58" t="s">
        <v>1171</v>
      </c>
      <c r="C497" s="58" t="s">
        <v>1172</v>
      </c>
      <c r="D497" s="58" t="s">
        <v>1173</v>
      </c>
      <c r="E497" s="58">
        <v>18521</v>
      </c>
      <c r="F497" s="58" t="s">
        <v>134</v>
      </c>
      <c r="G497" s="48">
        <v>100</v>
      </c>
      <c r="H497" s="48">
        <v>5300999</v>
      </c>
      <c r="I497" s="48">
        <v>5300999</v>
      </c>
      <c r="K497" s="68" t="str">
        <f t="shared" si="7"/>
        <v>Бард</v>
      </c>
    </row>
    <row r="498" spans="1:11">
      <c r="A498" s="58">
        <v>5394289</v>
      </c>
      <c r="B498" s="58" t="s">
        <v>1171</v>
      </c>
      <c r="C498" s="58" t="s">
        <v>580</v>
      </c>
      <c r="D498" s="58" t="s">
        <v>203</v>
      </c>
      <c r="E498" s="58">
        <v>18521</v>
      </c>
      <c r="F498" s="58" t="s">
        <v>134</v>
      </c>
      <c r="G498" s="48">
        <v>100</v>
      </c>
      <c r="H498" s="48">
        <v>5278559</v>
      </c>
      <c r="I498" s="48">
        <v>5278559</v>
      </c>
      <c r="K498" s="68" t="str">
        <f t="shared" si="7"/>
        <v>Бард</v>
      </c>
    </row>
    <row r="499" spans="1:11">
      <c r="A499" s="58">
        <v>5394290</v>
      </c>
      <c r="B499" s="58" t="s">
        <v>1171</v>
      </c>
      <c r="C499" s="58" t="s">
        <v>132</v>
      </c>
      <c r="D499" s="58" t="s">
        <v>133</v>
      </c>
      <c r="E499" s="58">
        <v>18521</v>
      </c>
      <c r="F499" s="58" t="s">
        <v>134</v>
      </c>
      <c r="G499" s="48">
        <v>200</v>
      </c>
      <c r="H499" s="48">
        <v>5278535</v>
      </c>
      <c r="I499" s="48">
        <v>10557070</v>
      </c>
      <c r="K499" s="68" t="str">
        <f t="shared" si="7"/>
        <v>Бард</v>
      </c>
    </row>
    <row r="500" spans="1:11">
      <c r="A500" s="58">
        <v>5394291</v>
      </c>
      <c r="B500" s="58" t="s">
        <v>1171</v>
      </c>
      <c r="C500" s="58" t="s">
        <v>135</v>
      </c>
      <c r="D500" s="58" t="s">
        <v>136</v>
      </c>
      <c r="E500" s="58">
        <v>18521</v>
      </c>
      <c r="F500" s="58" t="s">
        <v>134</v>
      </c>
      <c r="G500" s="48">
        <v>200</v>
      </c>
      <c r="H500" s="48">
        <v>5278500</v>
      </c>
      <c r="I500" s="48">
        <v>10557000</v>
      </c>
      <c r="K500" s="68" t="str">
        <f t="shared" si="7"/>
        <v>Бард</v>
      </c>
    </row>
    <row r="501" spans="1:11">
      <c r="A501" s="58">
        <v>5395113</v>
      </c>
      <c r="B501" s="58" t="s">
        <v>1171</v>
      </c>
      <c r="C501" s="58" t="s">
        <v>583</v>
      </c>
      <c r="D501" s="58" t="s">
        <v>584</v>
      </c>
      <c r="E501" s="58">
        <v>45433</v>
      </c>
      <c r="F501" s="58" t="s">
        <v>297</v>
      </c>
      <c r="G501" s="48">
        <v>100</v>
      </c>
      <c r="H501" s="48">
        <v>1701001</v>
      </c>
      <c r="I501" s="48">
        <v>17010010</v>
      </c>
      <c r="K501" s="68" t="str">
        <f t="shared" si="7"/>
        <v>Спир</v>
      </c>
    </row>
    <row r="502" spans="1:11">
      <c r="A502" s="58">
        <v>5395135</v>
      </c>
      <c r="B502" s="58" t="s">
        <v>1171</v>
      </c>
      <c r="C502" s="58" t="s">
        <v>424</v>
      </c>
      <c r="D502" s="58" t="s">
        <v>425</v>
      </c>
      <c r="E502" s="58">
        <v>45285</v>
      </c>
      <c r="F502" s="58" t="s">
        <v>296</v>
      </c>
      <c r="G502" s="48">
        <v>40</v>
      </c>
      <c r="H502" s="48">
        <v>1800500</v>
      </c>
      <c r="I502" s="48">
        <v>7202000</v>
      </c>
      <c r="K502" s="68" t="str">
        <f t="shared" si="7"/>
        <v>Спир</v>
      </c>
    </row>
    <row r="503" spans="1:11">
      <c r="A503" s="58">
        <v>5396056</v>
      </c>
      <c r="B503" s="58" t="s">
        <v>1134</v>
      </c>
      <c r="C503" s="58" t="s">
        <v>1169</v>
      </c>
      <c r="D503" s="58" t="s">
        <v>1170</v>
      </c>
      <c r="E503" s="58">
        <v>45433</v>
      </c>
      <c r="F503" s="58" t="s">
        <v>297</v>
      </c>
      <c r="G503" s="48">
        <v>50</v>
      </c>
      <c r="H503" s="48">
        <v>1701002</v>
      </c>
      <c r="I503" s="48">
        <v>8505010</v>
      </c>
      <c r="K503" s="68" t="str">
        <f t="shared" si="7"/>
        <v>Спир</v>
      </c>
    </row>
    <row r="504" spans="1:11">
      <c r="A504" s="58">
        <v>5396057</v>
      </c>
      <c r="B504" s="58" t="s">
        <v>1134</v>
      </c>
      <c r="C504" s="58" t="s">
        <v>450</v>
      </c>
      <c r="D504" s="58" t="s">
        <v>451</v>
      </c>
      <c r="E504" s="58">
        <v>45433</v>
      </c>
      <c r="F504" s="58" t="s">
        <v>297</v>
      </c>
      <c r="G504" s="48">
        <v>200</v>
      </c>
      <c r="H504" s="48">
        <v>1701001</v>
      </c>
      <c r="I504" s="48">
        <v>34020020</v>
      </c>
      <c r="K504" s="68" t="str">
        <f t="shared" si="7"/>
        <v>Спир</v>
      </c>
    </row>
    <row r="505" spans="1:11">
      <c r="A505" s="58">
        <v>5396116</v>
      </c>
      <c r="B505" s="58" t="s">
        <v>1134</v>
      </c>
      <c r="C505" s="58" t="s">
        <v>464</v>
      </c>
      <c r="D505" s="58" t="s">
        <v>465</v>
      </c>
      <c r="E505" s="58">
        <v>45284</v>
      </c>
      <c r="F505" s="58" t="s">
        <v>293</v>
      </c>
      <c r="G505" s="48">
        <v>100</v>
      </c>
      <c r="H505" s="48">
        <v>1835999</v>
      </c>
      <c r="I505" s="48">
        <v>18359990</v>
      </c>
      <c r="K505" s="68" t="str">
        <f t="shared" si="7"/>
        <v>Спир</v>
      </c>
    </row>
    <row r="506" spans="1:11">
      <c r="A506" s="58">
        <v>5396117</v>
      </c>
      <c r="B506" s="58" t="s">
        <v>1134</v>
      </c>
      <c r="C506" s="58" t="s">
        <v>1167</v>
      </c>
      <c r="D506" s="58" t="s">
        <v>1168</v>
      </c>
      <c r="E506" s="58">
        <v>45284</v>
      </c>
      <c r="F506" s="58" t="s">
        <v>293</v>
      </c>
      <c r="G506" s="48">
        <v>200</v>
      </c>
      <c r="H506" s="48">
        <v>1830000</v>
      </c>
      <c r="I506" s="48">
        <v>36600000</v>
      </c>
      <c r="K506" s="68" t="str">
        <f t="shared" si="7"/>
        <v>Спир</v>
      </c>
    </row>
    <row r="507" spans="1:11">
      <c r="A507" s="58">
        <v>5396118</v>
      </c>
      <c r="B507" s="58" t="s">
        <v>1134</v>
      </c>
      <c r="C507" s="58" t="s">
        <v>346</v>
      </c>
      <c r="D507" s="58" t="s">
        <v>347</v>
      </c>
      <c r="E507" s="58">
        <v>45284</v>
      </c>
      <c r="F507" s="58" t="s">
        <v>293</v>
      </c>
      <c r="G507" s="48">
        <v>3550</v>
      </c>
      <c r="H507" s="48">
        <v>1820200</v>
      </c>
      <c r="I507" s="48">
        <v>646171000</v>
      </c>
      <c r="K507" s="68" t="str">
        <f t="shared" si="7"/>
        <v>Спир</v>
      </c>
    </row>
    <row r="508" spans="1:11">
      <c r="A508" s="58">
        <v>5396119</v>
      </c>
      <c r="B508" s="58" t="s">
        <v>1134</v>
      </c>
      <c r="C508" s="58" t="s">
        <v>309</v>
      </c>
      <c r="D508" s="58" t="s">
        <v>310</v>
      </c>
      <c r="E508" s="58">
        <v>45284</v>
      </c>
      <c r="F508" s="58" t="s">
        <v>293</v>
      </c>
      <c r="G508" s="48">
        <v>1150</v>
      </c>
      <c r="H508" s="48">
        <v>1820099.99</v>
      </c>
      <c r="I508" s="48">
        <v>209311498.84999999</v>
      </c>
      <c r="K508" s="68" t="str">
        <f t="shared" si="7"/>
        <v>Спир</v>
      </c>
    </row>
    <row r="509" spans="1:11">
      <c r="A509" s="58">
        <v>5396623</v>
      </c>
      <c r="B509" s="58" t="s">
        <v>1134</v>
      </c>
      <c r="C509" s="58" t="s">
        <v>135</v>
      </c>
      <c r="D509" s="58" t="s">
        <v>136</v>
      </c>
      <c r="E509" s="58">
        <v>18521</v>
      </c>
      <c r="F509" s="58" t="s">
        <v>134</v>
      </c>
      <c r="G509" s="48">
        <v>1000</v>
      </c>
      <c r="H509" s="48">
        <v>5278500</v>
      </c>
      <c r="I509" s="48">
        <v>52785000</v>
      </c>
      <c r="K509" s="68" t="str">
        <f t="shared" si="7"/>
        <v>Бард</v>
      </c>
    </row>
    <row r="510" spans="1:11">
      <c r="A510" s="58">
        <v>5397365</v>
      </c>
      <c r="B510" s="58" t="s">
        <v>1134</v>
      </c>
      <c r="C510" s="58" t="s">
        <v>460</v>
      </c>
      <c r="D510" s="58" t="s">
        <v>461</v>
      </c>
      <c r="E510" s="58">
        <v>45284</v>
      </c>
      <c r="F510" s="58" t="s">
        <v>293</v>
      </c>
      <c r="G510" s="48">
        <v>3200</v>
      </c>
      <c r="H510" s="48">
        <v>1838999</v>
      </c>
      <c r="I510" s="48">
        <v>588479680</v>
      </c>
      <c r="K510" s="68" t="str">
        <f t="shared" si="7"/>
        <v>Спир</v>
      </c>
    </row>
    <row r="511" spans="1:11">
      <c r="A511" s="58">
        <v>5397366</v>
      </c>
      <c r="B511" s="58" t="s">
        <v>1134</v>
      </c>
      <c r="C511" s="58" t="s">
        <v>350</v>
      </c>
      <c r="D511" s="58" t="s">
        <v>351</v>
      </c>
      <c r="E511" s="58">
        <v>45284</v>
      </c>
      <c r="F511" s="58" t="s">
        <v>293</v>
      </c>
      <c r="G511" s="48">
        <v>400</v>
      </c>
      <c r="H511" s="48">
        <v>1828999</v>
      </c>
      <c r="I511" s="48">
        <v>73159960</v>
      </c>
      <c r="K511" s="68" t="str">
        <f t="shared" si="7"/>
        <v>Спир</v>
      </c>
    </row>
    <row r="512" spans="1:11">
      <c r="A512" s="58">
        <v>5397367</v>
      </c>
      <c r="B512" s="58" t="s">
        <v>1134</v>
      </c>
      <c r="C512" s="58" t="s">
        <v>460</v>
      </c>
      <c r="D512" s="58" t="s">
        <v>461</v>
      </c>
      <c r="E512" s="58">
        <v>45284</v>
      </c>
      <c r="F512" s="58" t="s">
        <v>293</v>
      </c>
      <c r="G512" s="48">
        <v>1400</v>
      </c>
      <c r="H512" s="48">
        <v>1828777</v>
      </c>
      <c r="I512" s="48">
        <v>256028780</v>
      </c>
      <c r="K512" s="68" t="str">
        <f t="shared" si="7"/>
        <v>Спир</v>
      </c>
    </row>
    <row r="513" spans="1:11">
      <c r="A513" s="58">
        <v>5397482</v>
      </c>
      <c r="B513" s="58" t="s">
        <v>1134</v>
      </c>
      <c r="C513" s="58" t="s">
        <v>135</v>
      </c>
      <c r="D513" s="58" t="s">
        <v>136</v>
      </c>
      <c r="E513" s="58">
        <v>18521</v>
      </c>
      <c r="F513" s="58" t="s">
        <v>134</v>
      </c>
      <c r="G513" s="48">
        <v>500</v>
      </c>
      <c r="H513" s="48">
        <v>5278500</v>
      </c>
      <c r="I513" s="48">
        <v>26392500</v>
      </c>
      <c r="K513" s="68" t="str">
        <f t="shared" si="7"/>
        <v>Бард</v>
      </c>
    </row>
    <row r="514" spans="1:11">
      <c r="A514" s="58">
        <v>5398340</v>
      </c>
      <c r="B514" s="58" t="s">
        <v>1162</v>
      </c>
      <c r="C514" s="58" t="s">
        <v>352</v>
      </c>
      <c r="D514" s="58" t="s">
        <v>353</v>
      </c>
      <c r="E514" s="58">
        <v>45433</v>
      </c>
      <c r="F514" s="58" t="s">
        <v>297</v>
      </c>
      <c r="G514" s="48">
        <v>120</v>
      </c>
      <c r="H514" s="48">
        <v>1701001</v>
      </c>
      <c r="I514" s="48">
        <v>20412012</v>
      </c>
      <c r="K514" s="68" t="str">
        <f t="shared" si="7"/>
        <v>Спир</v>
      </c>
    </row>
    <row r="515" spans="1:11">
      <c r="A515" s="58">
        <v>5398388</v>
      </c>
      <c r="B515" s="58" t="s">
        <v>1162</v>
      </c>
      <c r="C515" s="58" t="s">
        <v>1165</v>
      </c>
      <c r="D515" s="58" t="s">
        <v>1166</v>
      </c>
      <c r="E515" s="58">
        <v>45284</v>
      </c>
      <c r="F515" s="58" t="s">
        <v>293</v>
      </c>
      <c r="G515" s="48">
        <v>90</v>
      </c>
      <c r="H515" s="48">
        <v>1835000</v>
      </c>
      <c r="I515" s="48">
        <v>16515000</v>
      </c>
      <c r="K515" s="68" t="str">
        <f t="shared" si="7"/>
        <v>Спир</v>
      </c>
    </row>
    <row r="516" spans="1:11">
      <c r="A516" s="58">
        <v>5398389</v>
      </c>
      <c r="B516" s="58" t="s">
        <v>1162</v>
      </c>
      <c r="C516" s="58" t="s">
        <v>512</v>
      </c>
      <c r="D516" s="58" t="s">
        <v>513</v>
      </c>
      <c r="E516" s="58">
        <v>45284</v>
      </c>
      <c r="F516" s="58" t="s">
        <v>293</v>
      </c>
      <c r="G516" s="48">
        <v>1630</v>
      </c>
      <c r="H516" s="48">
        <v>1834000</v>
      </c>
      <c r="I516" s="48">
        <v>298942000</v>
      </c>
      <c r="K516" s="68" t="str">
        <f t="shared" si="7"/>
        <v>Спир</v>
      </c>
    </row>
    <row r="517" spans="1:11">
      <c r="A517" s="58">
        <v>5398390</v>
      </c>
      <c r="B517" s="58" t="s">
        <v>1162</v>
      </c>
      <c r="C517" s="58" t="s">
        <v>346</v>
      </c>
      <c r="D517" s="58" t="s">
        <v>347</v>
      </c>
      <c r="E517" s="58">
        <v>45284</v>
      </c>
      <c r="F517" s="58" t="s">
        <v>293</v>
      </c>
      <c r="G517" s="48">
        <v>3280</v>
      </c>
      <c r="H517" s="48">
        <v>1828000</v>
      </c>
      <c r="I517" s="48">
        <v>599584000</v>
      </c>
      <c r="K517" s="68" t="str">
        <f t="shared" ref="K517:K580" si="8">LEFT(F517,4)</f>
        <v>Спир</v>
      </c>
    </row>
    <row r="518" spans="1:11">
      <c r="A518" s="58">
        <v>5399618</v>
      </c>
      <c r="B518" s="58" t="s">
        <v>1162</v>
      </c>
      <c r="C518" s="58" t="s">
        <v>592</v>
      </c>
      <c r="D518" s="58" t="s">
        <v>593</v>
      </c>
      <c r="E518" s="58">
        <v>45284</v>
      </c>
      <c r="F518" s="58" t="s">
        <v>293</v>
      </c>
      <c r="G518" s="48">
        <v>200</v>
      </c>
      <c r="H518" s="48">
        <v>1844100</v>
      </c>
      <c r="I518" s="48">
        <v>36882000</v>
      </c>
      <c r="K518" s="68" t="str">
        <f t="shared" si="8"/>
        <v>Спир</v>
      </c>
    </row>
    <row r="519" spans="1:11">
      <c r="A519" s="58">
        <v>5399619</v>
      </c>
      <c r="B519" s="58" t="s">
        <v>1162</v>
      </c>
      <c r="C519" s="58" t="s">
        <v>309</v>
      </c>
      <c r="D519" s="58" t="s">
        <v>310</v>
      </c>
      <c r="E519" s="58">
        <v>45284</v>
      </c>
      <c r="F519" s="58" t="s">
        <v>293</v>
      </c>
      <c r="G519" s="48">
        <v>20</v>
      </c>
      <c r="H519" s="48">
        <v>1828199.99</v>
      </c>
      <c r="I519" s="48">
        <v>3656399.98</v>
      </c>
      <c r="K519" s="68" t="str">
        <f t="shared" si="8"/>
        <v>Спир</v>
      </c>
    </row>
    <row r="520" spans="1:11">
      <c r="A520" s="58">
        <v>5399620</v>
      </c>
      <c r="B520" s="58" t="s">
        <v>1162</v>
      </c>
      <c r="C520" s="58" t="s">
        <v>346</v>
      </c>
      <c r="D520" s="58" t="s">
        <v>347</v>
      </c>
      <c r="E520" s="58">
        <v>45284</v>
      </c>
      <c r="F520" s="58" t="s">
        <v>293</v>
      </c>
      <c r="G520" s="48">
        <v>270</v>
      </c>
      <c r="H520" s="48">
        <v>1822901</v>
      </c>
      <c r="I520" s="48">
        <v>49218327</v>
      </c>
      <c r="K520" s="68" t="str">
        <f t="shared" si="8"/>
        <v>Спир</v>
      </c>
    </row>
    <row r="521" spans="1:11">
      <c r="A521" s="58">
        <v>5399621</v>
      </c>
      <c r="B521" s="58" t="s">
        <v>1162</v>
      </c>
      <c r="C521" s="58" t="s">
        <v>460</v>
      </c>
      <c r="D521" s="58" t="s">
        <v>461</v>
      </c>
      <c r="E521" s="58">
        <v>45284</v>
      </c>
      <c r="F521" s="58" t="s">
        <v>293</v>
      </c>
      <c r="G521" s="48">
        <v>1800</v>
      </c>
      <c r="H521" s="48">
        <v>1822788</v>
      </c>
      <c r="I521" s="48">
        <v>328101840</v>
      </c>
      <c r="K521" s="68" t="str">
        <f t="shared" si="8"/>
        <v>Спир</v>
      </c>
    </row>
    <row r="522" spans="1:11">
      <c r="A522" s="58">
        <v>5399622</v>
      </c>
      <c r="B522" s="58" t="s">
        <v>1162</v>
      </c>
      <c r="C522" s="58" t="s">
        <v>602</v>
      </c>
      <c r="D522" s="58" t="s">
        <v>603</v>
      </c>
      <c r="E522" s="58">
        <v>45284</v>
      </c>
      <c r="F522" s="58" t="s">
        <v>293</v>
      </c>
      <c r="G522" s="48">
        <v>50</v>
      </c>
      <c r="H522" s="48">
        <v>1820160</v>
      </c>
      <c r="I522" s="48">
        <v>9100800</v>
      </c>
      <c r="K522" s="68" t="str">
        <f t="shared" si="8"/>
        <v>Спир</v>
      </c>
    </row>
    <row r="523" spans="1:11">
      <c r="A523" s="58">
        <v>5399623</v>
      </c>
      <c r="B523" s="58" t="s">
        <v>1162</v>
      </c>
      <c r="C523" s="58" t="s">
        <v>1163</v>
      </c>
      <c r="D523" s="58" t="s">
        <v>1164</v>
      </c>
      <c r="E523" s="58">
        <v>45284</v>
      </c>
      <c r="F523" s="58" t="s">
        <v>293</v>
      </c>
      <c r="G523" s="48">
        <v>20</v>
      </c>
      <c r="H523" s="48">
        <v>1808999</v>
      </c>
      <c r="I523" s="48">
        <v>3617998</v>
      </c>
      <c r="K523" s="68" t="str">
        <f t="shared" si="8"/>
        <v>Спир</v>
      </c>
    </row>
    <row r="524" spans="1:11">
      <c r="A524" s="58">
        <v>5399624</v>
      </c>
      <c r="B524" s="58" t="s">
        <v>1162</v>
      </c>
      <c r="C524" s="58" t="s">
        <v>331</v>
      </c>
      <c r="D524" s="58" t="s">
        <v>332</v>
      </c>
      <c r="E524" s="58">
        <v>45284</v>
      </c>
      <c r="F524" s="58" t="s">
        <v>293</v>
      </c>
      <c r="G524" s="48">
        <v>170</v>
      </c>
      <c r="H524" s="48">
        <v>1806788</v>
      </c>
      <c r="I524" s="48">
        <v>30715396</v>
      </c>
      <c r="K524" s="68" t="str">
        <f t="shared" si="8"/>
        <v>Спир</v>
      </c>
    </row>
    <row r="525" spans="1:11">
      <c r="A525" s="58">
        <v>5399625</v>
      </c>
      <c r="B525" s="58" t="s">
        <v>1162</v>
      </c>
      <c r="C525" s="58" t="s">
        <v>590</v>
      </c>
      <c r="D525" s="58" t="s">
        <v>591</v>
      </c>
      <c r="E525" s="58">
        <v>45284</v>
      </c>
      <c r="F525" s="58" t="s">
        <v>293</v>
      </c>
      <c r="G525" s="48">
        <v>30</v>
      </c>
      <c r="H525" s="48">
        <v>1805999</v>
      </c>
      <c r="I525" s="48">
        <v>5417997</v>
      </c>
      <c r="K525" s="68" t="str">
        <f t="shared" si="8"/>
        <v>Спир</v>
      </c>
    </row>
    <row r="526" spans="1:11">
      <c r="A526" s="58">
        <v>5399626</v>
      </c>
      <c r="B526" s="58" t="s">
        <v>1162</v>
      </c>
      <c r="C526" s="58" t="s">
        <v>498</v>
      </c>
      <c r="D526" s="58" t="s">
        <v>499</v>
      </c>
      <c r="E526" s="58">
        <v>45284</v>
      </c>
      <c r="F526" s="58" t="s">
        <v>293</v>
      </c>
      <c r="G526" s="48">
        <v>1550</v>
      </c>
      <c r="H526" s="48">
        <v>1805788</v>
      </c>
      <c r="I526" s="48">
        <v>279897140</v>
      </c>
      <c r="K526" s="68" t="str">
        <f t="shared" si="8"/>
        <v>Спир</v>
      </c>
    </row>
    <row r="527" spans="1:11">
      <c r="A527" s="58">
        <v>5399627</v>
      </c>
      <c r="B527" s="58" t="s">
        <v>1162</v>
      </c>
      <c r="C527" s="58" t="s">
        <v>298</v>
      </c>
      <c r="D527" s="58" t="s">
        <v>299</v>
      </c>
      <c r="E527" s="58">
        <v>45284</v>
      </c>
      <c r="F527" s="58" t="s">
        <v>293</v>
      </c>
      <c r="G527" s="48">
        <v>890</v>
      </c>
      <c r="H527" s="48">
        <v>1805787</v>
      </c>
      <c r="I527" s="48">
        <v>160715043</v>
      </c>
      <c r="K527" s="68" t="str">
        <f t="shared" si="8"/>
        <v>Спир</v>
      </c>
    </row>
    <row r="528" spans="1:11">
      <c r="A528" s="58">
        <v>5399819</v>
      </c>
      <c r="B528" s="58" t="s">
        <v>1162</v>
      </c>
      <c r="C528" s="58" t="s">
        <v>171</v>
      </c>
      <c r="D528" s="58" t="s">
        <v>172</v>
      </c>
      <c r="E528" s="58">
        <v>18521</v>
      </c>
      <c r="F528" s="58" t="s">
        <v>134</v>
      </c>
      <c r="G528" s="48">
        <v>600</v>
      </c>
      <c r="H528" s="48">
        <v>5281999</v>
      </c>
      <c r="I528" s="48">
        <v>31691994</v>
      </c>
      <c r="K528" s="68" t="str">
        <f t="shared" si="8"/>
        <v>Бард</v>
      </c>
    </row>
    <row r="529" spans="1:11">
      <c r="A529" s="58">
        <v>5400550</v>
      </c>
      <c r="B529" s="58" t="s">
        <v>1107</v>
      </c>
      <c r="C529" s="58" t="s">
        <v>298</v>
      </c>
      <c r="D529" s="58" t="s">
        <v>299</v>
      </c>
      <c r="E529" s="58">
        <v>45284</v>
      </c>
      <c r="F529" s="58" t="s">
        <v>293</v>
      </c>
      <c r="G529" s="48">
        <v>310</v>
      </c>
      <c r="H529" s="48">
        <v>1808999</v>
      </c>
      <c r="I529" s="48">
        <v>56078969</v>
      </c>
      <c r="K529" s="68" t="str">
        <f t="shared" si="8"/>
        <v>Спир</v>
      </c>
    </row>
    <row r="530" spans="1:11">
      <c r="A530" s="58">
        <v>5400551</v>
      </c>
      <c r="B530" s="58" t="s">
        <v>1107</v>
      </c>
      <c r="C530" s="58" t="s">
        <v>313</v>
      </c>
      <c r="D530" s="58" t="s">
        <v>314</v>
      </c>
      <c r="E530" s="58">
        <v>45284</v>
      </c>
      <c r="F530" s="58" t="s">
        <v>293</v>
      </c>
      <c r="G530" s="48">
        <v>200</v>
      </c>
      <c r="H530" s="48">
        <v>1807000</v>
      </c>
      <c r="I530" s="48">
        <v>36140000</v>
      </c>
      <c r="K530" s="68" t="str">
        <f t="shared" si="8"/>
        <v>Спир</v>
      </c>
    </row>
    <row r="531" spans="1:11">
      <c r="A531" s="58">
        <v>5400552</v>
      </c>
      <c r="B531" s="58" t="s">
        <v>1107</v>
      </c>
      <c r="C531" s="58" t="s">
        <v>298</v>
      </c>
      <c r="D531" s="58" t="s">
        <v>299</v>
      </c>
      <c r="E531" s="58">
        <v>45284</v>
      </c>
      <c r="F531" s="58" t="s">
        <v>293</v>
      </c>
      <c r="G531" s="48">
        <v>1200</v>
      </c>
      <c r="H531" s="48">
        <v>1804777</v>
      </c>
      <c r="I531" s="48">
        <v>216573240</v>
      </c>
      <c r="K531" s="68" t="str">
        <f t="shared" si="8"/>
        <v>Спир</v>
      </c>
    </row>
    <row r="532" spans="1:11">
      <c r="A532" s="58">
        <v>5400553</v>
      </c>
      <c r="B532" s="58" t="s">
        <v>1107</v>
      </c>
      <c r="C532" s="58" t="s">
        <v>348</v>
      </c>
      <c r="D532" s="58" t="s">
        <v>349</v>
      </c>
      <c r="E532" s="58">
        <v>45284</v>
      </c>
      <c r="F532" s="58" t="s">
        <v>293</v>
      </c>
      <c r="G532" s="48">
        <v>1540</v>
      </c>
      <c r="H532" s="48">
        <v>1804555</v>
      </c>
      <c r="I532" s="48">
        <v>277901470</v>
      </c>
      <c r="K532" s="68" t="str">
        <f t="shared" si="8"/>
        <v>Спир</v>
      </c>
    </row>
    <row r="533" spans="1:11">
      <c r="A533" s="58">
        <v>5400554</v>
      </c>
      <c r="B533" s="58" t="s">
        <v>1107</v>
      </c>
      <c r="C533" s="58" t="s">
        <v>460</v>
      </c>
      <c r="D533" s="58" t="s">
        <v>461</v>
      </c>
      <c r="E533" s="58">
        <v>45284</v>
      </c>
      <c r="F533" s="58" t="s">
        <v>293</v>
      </c>
      <c r="G533" s="48">
        <v>1750</v>
      </c>
      <c r="H533" s="48">
        <v>1803001</v>
      </c>
      <c r="I533" s="48">
        <v>315525175</v>
      </c>
      <c r="K533" s="68" t="str">
        <f t="shared" si="8"/>
        <v>Спир</v>
      </c>
    </row>
    <row r="534" spans="1:11">
      <c r="A534" s="58">
        <v>5401065</v>
      </c>
      <c r="B534" s="58" t="s">
        <v>1107</v>
      </c>
      <c r="C534" s="58" t="s">
        <v>224</v>
      </c>
      <c r="D534" s="58" t="s">
        <v>225</v>
      </c>
      <c r="E534" s="58">
        <v>18521</v>
      </c>
      <c r="F534" s="58" t="s">
        <v>134</v>
      </c>
      <c r="G534" s="48">
        <v>100</v>
      </c>
      <c r="H534" s="48">
        <v>5300100</v>
      </c>
      <c r="I534" s="48">
        <v>5300100</v>
      </c>
      <c r="K534" s="68" t="str">
        <f t="shared" si="8"/>
        <v>Бард</v>
      </c>
    </row>
    <row r="535" spans="1:11">
      <c r="A535" s="58">
        <v>5401066</v>
      </c>
      <c r="B535" s="58" t="s">
        <v>1107</v>
      </c>
      <c r="C535" s="58" t="s">
        <v>135</v>
      </c>
      <c r="D535" s="58" t="s">
        <v>136</v>
      </c>
      <c r="E535" s="58">
        <v>18521</v>
      </c>
      <c r="F535" s="58" t="s">
        <v>134</v>
      </c>
      <c r="G535" s="48">
        <v>500</v>
      </c>
      <c r="H535" s="48">
        <v>5278500</v>
      </c>
      <c r="I535" s="48">
        <v>26392500</v>
      </c>
      <c r="K535" s="68" t="str">
        <f t="shared" si="8"/>
        <v>Бард</v>
      </c>
    </row>
    <row r="536" spans="1:11">
      <c r="A536" s="58">
        <v>5401705</v>
      </c>
      <c r="B536" s="58" t="s">
        <v>1107</v>
      </c>
      <c r="C536" s="58" t="s">
        <v>1160</v>
      </c>
      <c r="D536" s="58" t="s">
        <v>1161</v>
      </c>
      <c r="E536" s="58">
        <v>45433</v>
      </c>
      <c r="F536" s="58" t="s">
        <v>297</v>
      </c>
      <c r="G536" s="48">
        <v>10</v>
      </c>
      <c r="H536" s="48">
        <v>1701300</v>
      </c>
      <c r="I536" s="48">
        <v>1701300</v>
      </c>
      <c r="K536" s="68" t="str">
        <f t="shared" si="8"/>
        <v>Спир</v>
      </c>
    </row>
    <row r="537" spans="1:11">
      <c r="A537" s="58">
        <v>5401712</v>
      </c>
      <c r="B537" s="58" t="s">
        <v>1107</v>
      </c>
      <c r="C537" s="58" t="s">
        <v>464</v>
      </c>
      <c r="D537" s="58" t="s">
        <v>465</v>
      </c>
      <c r="E537" s="58">
        <v>45284</v>
      </c>
      <c r="F537" s="58" t="s">
        <v>293</v>
      </c>
      <c r="G537" s="48">
        <v>200</v>
      </c>
      <c r="H537" s="48">
        <v>1830999</v>
      </c>
      <c r="I537" s="48">
        <v>36619980</v>
      </c>
      <c r="K537" s="68" t="str">
        <f t="shared" si="8"/>
        <v>Спир</v>
      </c>
    </row>
    <row r="538" spans="1:11">
      <c r="A538" s="58">
        <v>5401713</v>
      </c>
      <c r="B538" s="58" t="s">
        <v>1107</v>
      </c>
      <c r="C538" s="58" t="s">
        <v>460</v>
      </c>
      <c r="D538" s="58" t="s">
        <v>461</v>
      </c>
      <c r="E538" s="58">
        <v>45284</v>
      </c>
      <c r="F538" s="58" t="s">
        <v>293</v>
      </c>
      <c r="G538" s="48">
        <v>1450</v>
      </c>
      <c r="H538" s="48">
        <v>1807999</v>
      </c>
      <c r="I538" s="48">
        <v>262159855</v>
      </c>
      <c r="K538" s="68" t="str">
        <f t="shared" si="8"/>
        <v>Спир</v>
      </c>
    </row>
    <row r="539" spans="1:11">
      <c r="A539" s="58">
        <v>5401714</v>
      </c>
      <c r="B539" s="58" t="s">
        <v>1107</v>
      </c>
      <c r="C539" s="58" t="s">
        <v>348</v>
      </c>
      <c r="D539" s="58" t="s">
        <v>349</v>
      </c>
      <c r="E539" s="58">
        <v>45284</v>
      </c>
      <c r="F539" s="58" t="s">
        <v>293</v>
      </c>
      <c r="G539" s="48">
        <v>2860</v>
      </c>
      <c r="H539" s="48">
        <v>1805777</v>
      </c>
      <c r="I539" s="48">
        <v>516452222</v>
      </c>
      <c r="K539" s="68" t="str">
        <f t="shared" si="8"/>
        <v>Спир</v>
      </c>
    </row>
    <row r="540" spans="1:11">
      <c r="A540" s="58">
        <v>5401715</v>
      </c>
      <c r="B540" s="58" t="s">
        <v>1107</v>
      </c>
      <c r="C540" s="58" t="s">
        <v>298</v>
      </c>
      <c r="D540" s="58" t="s">
        <v>299</v>
      </c>
      <c r="E540" s="58">
        <v>45284</v>
      </c>
      <c r="F540" s="58" t="s">
        <v>293</v>
      </c>
      <c r="G540" s="48">
        <v>490</v>
      </c>
      <c r="H540" s="48">
        <v>1804555</v>
      </c>
      <c r="I540" s="48">
        <v>88423195</v>
      </c>
      <c r="K540" s="68" t="str">
        <f t="shared" si="8"/>
        <v>Спир</v>
      </c>
    </row>
    <row r="541" spans="1:11">
      <c r="A541" s="58">
        <v>5402647</v>
      </c>
      <c r="B541" s="58" t="s">
        <v>1155</v>
      </c>
      <c r="C541" s="58" t="s">
        <v>602</v>
      </c>
      <c r="D541" s="58" t="s">
        <v>603</v>
      </c>
      <c r="E541" s="58">
        <v>45284</v>
      </c>
      <c r="F541" s="58" t="s">
        <v>293</v>
      </c>
      <c r="G541" s="48">
        <v>50</v>
      </c>
      <c r="H541" s="48">
        <v>1830160</v>
      </c>
      <c r="I541" s="48">
        <v>9150800</v>
      </c>
      <c r="K541" s="68" t="str">
        <f t="shared" si="8"/>
        <v>Спир</v>
      </c>
    </row>
    <row r="542" spans="1:11">
      <c r="A542" s="58">
        <v>5402648</v>
      </c>
      <c r="B542" s="58" t="s">
        <v>1155</v>
      </c>
      <c r="C542" s="58" t="s">
        <v>602</v>
      </c>
      <c r="D542" s="58" t="s">
        <v>603</v>
      </c>
      <c r="E542" s="58">
        <v>45284</v>
      </c>
      <c r="F542" s="58" t="s">
        <v>293</v>
      </c>
      <c r="G542" s="48">
        <v>50</v>
      </c>
      <c r="H542" s="48">
        <v>1815160</v>
      </c>
      <c r="I542" s="48">
        <v>9075800</v>
      </c>
      <c r="K542" s="68" t="str">
        <f t="shared" si="8"/>
        <v>Спир</v>
      </c>
    </row>
    <row r="543" spans="1:11">
      <c r="A543" s="58">
        <v>5402649</v>
      </c>
      <c r="B543" s="58" t="s">
        <v>1155</v>
      </c>
      <c r="C543" s="58" t="s">
        <v>512</v>
      </c>
      <c r="D543" s="58" t="s">
        <v>513</v>
      </c>
      <c r="E543" s="58">
        <v>45284</v>
      </c>
      <c r="F543" s="58" t="s">
        <v>293</v>
      </c>
      <c r="G543" s="48">
        <v>1630</v>
      </c>
      <c r="H543" s="48">
        <v>1812000</v>
      </c>
      <c r="I543" s="48">
        <v>295356000</v>
      </c>
      <c r="K543" s="68" t="str">
        <f t="shared" si="8"/>
        <v>Спир</v>
      </c>
    </row>
    <row r="544" spans="1:11">
      <c r="A544" s="58">
        <v>5402650</v>
      </c>
      <c r="B544" s="58" t="s">
        <v>1155</v>
      </c>
      <c r="C544" s="58" t="s">
        <v>434</v>
      </c>
      <c r="D544" s="58" t="s">
        <v>435</v>
      </c>
      <c r="E544" s="58">
        <v>45284</v>
      </c>
      <c r="F544" s="58" t="s">
        <v>293</v>
      </c>
      <c r="G544" s="48">
        <v>100</v>
      </c>
      <c r="H544" s="48">
        <v>1808999</v>
      </c>
      <c r="I544" s="48">
        <v>18089990</v>
      </c>
      <c r="K544" s="68" t="str">
        <f t="shared" si="8"/>
        <v>Спир</v>
      </c>
    </row>
    <row r="545" spans="1:11">
      <c r="A545" s="58">
        <v>5402651</v>
      </c>
      <c r="B545" s="58" t="s">
        <v>1155</v>
      </c>
      <c r="C545" s="58" t="s">
        <v>1158</v>
      </c>
      <c r="D545" s="58" t="s">
        <v>1159</v>
      </c>
      <c r="E545" s="58">
        <v>45284</v>
      </c>
      <c r="F545" s="58" t="s">
        <v>293</v>
      </c>
      <c r="G545" s="48">
        <v>200</v>
      </c>
      <c r="H545" s="48">
        <v>1808999</v>
      </c>
      <c r="I545" s="48">
        <v>36179980</v>
      </c>
      <c r="K545" s="68" t="str">
        <f t="shared" si="8"/>
        <v>Спир</v>
      </c>
    </row>
    <row r="546" spans="1:11">
      <c r="A546" s="58">
        <v>5402652</v>
      </c>
      <c r="B546" s="58" t="s">
        <v>1155</v>
      </c>
      <c r="C546" s="58" t="s">
        <v>298</v>
      </c>
      <c r="D546" s="58" t="s">
        <v>299</v>
      </c>
      <c r="E546" s="58">
        <v>45284</v>
      </c>
      <c r="F546" s="58" t="s">
        <v>293</v>
      </c>
      <c r="G546" s="48">
        <v>710</v>
      </c>
      <c r="H546" s="48">
        <v>1807999</v>
      </c>
      <c r="I546" s="48">
        <v>128367929</v>
      </c>
      <c r="K546" s="68" t="str">
        <f t="shared" si="8"/>
        <v>Спир</v>
      </c>
    </row>
    <row r="547" spans="1:11">
      <c r="A547" s="58">
        <v>5402653</v>
      </c>
      <c r="B547" s="58" t="s">
        <v>1155</v>
      </c>
      <c r="C547" s="58" t="s">
        <v>298</v>
      </c>
      <c r="D547" s="58" t="s">
        <v>299</v>
      </c>
      <c r="E547" s="58">
        <v>45284</v>
      </c>
      <c r="F547" s="58" t="s">
        <v>293</v>
      </c>
      <c r="G547" s="48">
        <v>1200</v>
      </c>
      <c r="H547" s="48">
        <v>1803788</v>
      </c>
      <c r="I547" s="48">
        <v>216454560</v>
      </c>
      <c r="K547" s="68" t="str">
        <f t="shared" si="8"/>
        <v>Спир</v>
      </c>
    </row>
    <row r="548" spans="1:11">
      <c r="A548" s="58">
        <v>5402654</v>
      </c>
      <c r="B548" s="58" t="s">
        <v>1155</v>
      </c>
      <c r="C548" s="58" t="s">
        <v>498</v>
      </c>
      <c r="D548" s="58" t="s">
        <v>499</v>
      </c>
      <c r="E548" s="58">
        <v>45284</v>
      </c>
      <c r="F548" s="58" t="s">
        <v>293</v>
      </c>
      <c r="G548" s="48">
        <v>1060</v>
      </c>
      <c r="H548" s="48">
        <v>1803777</v>
      </c>
      <c r="I548" s="48">
        <v>191200362</v>
      </c>
      <c r="K548" s="68" t="str">
        <f t="shared" si="8"/>
        <v>Спир</v>
      </c>
    </row>
    <row r="549" spans="1:11">
      <c r="A549" s="58">
        <v>5403179</v>
      </c>
      <c r="B549" s="58" t="s">
        <v>1155</v>
      </c>
      <c r="C549" s="58" t="s">
        <v>204</v>
      </c>
      <c r="D549" s="58" t="s">
        <v>205</v>
      </c>
      <c r="E549" s="58">
        <v>18521</v>
      </c>
      <c r="F549" s="58" t="s">
        <v>134</v>
      </c>
      <c r="G549" s="48">
        <v>100</v>
      </c>
      <c r="H549" s="48">
        <v>5310999</v>
      </c>
      <c r="I549" s="48">
        <v>5310999</v>
      </c>
      <c r="K549" s="68" t="str">
        <f t="shared" si="8"/>
        <v>Бард</v>
      </c>
    </row>
    <row r="550" spans="1:11">
      <c r="A550" s="58">
        <v>5403180</v>
      </c>
      <c r="B550" s="58" t="s">
        <v>1155</v>
      </c>
      <c r="C550" s="58" t="s">
        <v>201</v>
      </c>
      <c r="D550" s="58" t="s">
        <v>202</v>
      </c>
      <c r="E550" s="58">
        <v>18521</v>
      </c>
      <c r="F550" s="58" t="s">
        <v>134</v>
      </c>
      <c r="G550" s="48">
        <v>100</v>
      </c>
      <c r="H550" s="48">
        <v>5300999</v>
      </c>
      <c r="I550" s="48">
        <v>5300999</v>
      </c>
      <c r="K550" s="68" t="str">
        <f t="shared" si="8"/>
        <v>Бард</v>
      </c>
    </row>
    <row r="551" spans="1:11">
      <c r="A551" s="58">
        <v>5403181</v>
      </c>
      <c r="B551" s="58" t="s">
        <v>1155</v>
      </c>
      <c r="C551" s="58" t="s">
        <v>135</v>
      </c>
      <c r="D551" s="58" t="s">
        <v>136</v>
      </c>
      <c r="E551" s="58">
        <v>18521</v>
      </c>
      <c r="F551" s="58" t="s">
        <v>134</v>
      </c>
      <c r="G551" s="48">
        <v>400</v>
      </c>
      <c r="H551" s="48">
        <v>5278500</v>
      </c>
      <c r="I551" s="48">
        <v>21114000</v>
      </c>
      <c r="K551" s="68" t="str">
        <f t="shared" si="8"/>
        <v>Бард</v>
      </c>
    </row>
    <row r="552" spans="1:11">
      <c r="A552" s="58">
        <v>5403971</v>
      </c>
      <c r="B552" s="58" t="s">
        <v>1155</v>
      </c>
      <c r="C552" s="58" t="s">
        <v>494</v>
      </c>
      <c r="D552" s="58" t="s">
        <v>495</v>
      </c>
      <c r="E552" s="58">
        <v>45433</v>
      </c>
      <c r="F552" s="58" t="s">
        <v>297</v>
      </c>
      <c r="G552" s="48">
        <v>200</v>
      </c>
      <c r="H552" s="48">
        <v>1702100</v>
      </c>
      <c r="I552" s="48">
        <v>34042000</v>
      </c>
      <c r="K552" s="68" t="str">
        <f t="shared" si="8"/>
        <v>Спир</v>
      </c>
    </row>
    <row r="553" spans="1:11">
      <c r="A553" s="58">
        <v>5403972</v>
      </c>
      <c r="B553" s="58" t="s">
        <v>1155</v>
      </c>
      <c r="C553" s="58" t="s">
        <v>1156</v>
      </c>
      <c r="D553" s="58" t="s">
        <v>1157</v>
      </c>
      <c r="E553" s="58">
        <v>45433</v>
      </c>
      <c r="F553" s="58" t="s">
        <v>297</v>
      </c>
      <c r="G553" s="48">
        <v>200</v>
      </c>
      <c r="H553" s="48">
        <v>1701200</v>
      </c>
      <c r="I553" s="48">
        <v>34024000</v>
      </c>
      <c r="K553" s="68" t="str">
        <f t="shared" si="8"/>
        <v>Спир</v>
      </c>
    </row>
    <row r="554" spans="1:11">
      <c r="A554" s="58">
        <v>5404129</v>
      </c>
      <c r="B554" s="58" t="s">
        <v>1155</v>
      </c>
      <c r="C554" s="58" t="s">
        <v>135</v>
      </c>
      <c r="D554" s="58" t="s">
        <v>136</v>
      </c>
      <c r="E554" s="58">
        <v>18521</v>
      </c>
      <c r="F554" s="58" t="s">
        <v>134</v>
      </c>
      <c r="G554" s="48">
        <v>1000</v>
      </c>
      <c r="H554" s="48">
        <v>5278500</v>
      </c>
      <c r="I554" s="48">
        <v>52785000</v>
      </c>
      <c r="K554" s="68" t="str">
        <f t="shared" si="8"/>
        <v>Бард</v>
      </c>
    </row>
    <row r="555" spans="1:11">
      <c r="A555" s="58">
        <v>5404777</v>
      </c>
      <c r="B555" s="58" t="s">
        <v>1154</v>
      </c>
      <c r="C555" s="58" t="s">
        <v>498</v>
      </c>
      <c r="D555" s="58" t="s">
        <v>499</v>
      </c>
      <c r="E555" s="58">
        <v>45433</v>
      </c>
      <c r="F555" s="58" t="s">
        <v>297</v>
      </c>
      <c r="G555" s="48">
        <v>1550</v>
      </c>
      <c r="H555" s="48">
        <v>1701007</v>
      </c>
      <c r="I555" s="48">
        <v>263656085</v>
      </c>
      <c r="K555" s="68" t="str">
        <f t="shared" si="8"/>
        <v>Спир</v>
      </c>
    </row>
    <row r="556" spans="1:11">
      <c r="A556" s="58">
        <v>5404815</v>
      </c>
      <c r="B556" s="58" t="s">
        <v>1154</v>
      </c>
      <c r="C556" s="58" t="s">
        <v>331</v>
      </c>
      <c r="D556" s="58" t="s">
        <v>332</v>
      </c>
      <c r="E556" s="58">
        <v>45284</v>
      </c>
      <c r="F556" s="58" t="s">
        <v>293</v>
      </c>
      <c r="G556" s="48">
        <v>960</v>
      </c>
      <c r="H556" s="48">
        <v>1806888</v>
      </c>
      <c r="I556" s="48">
        <v>173461248</v>
      </c>
      <c r="K556" s="68" t="str">
        <f t="shared" si="8"/>
        <v>Спир</v>
      </c>
    </row>
    <row r="557" spans="1:11">
      <c r="A557" s="58">
        <v>5404816</v>
      </c>
      <c r="B557" s="58" t="s">
        <v>1154</v>
      </c>
      <c r="C557" s="58" t="s">
        <v>498</v>
      </c>
      <c r="D557" s="58" t="s">
        <v>499</v>
      </c>
      <c r="E557" s="58">
        <v>45284</v>
      </c>
      <c r="F557" s="58" t="s">
        <v>293</v>
      </c>
      <c r="G557" s="48">
        <v>490</v>
      </c>
      <c r="H557" s="48">
        <v>1806788</v>
      </c>
      <c r="I557" s="48">
        <v>88532612</v>
      </c>
      <c r="K557" s="68" t="str">
        <f t="shared" si="8"/>
        <v>Спир</v>
      </c>
    </row>
    <row r="558" spans="1:11">
      <c r="A558" s="58">
        <v>5404817</v>
      </c>
      <c r="B558" s="58" t="s">
        <v>1154</v>
      </c>
      <c r="C558" s="58" t="s">
        <v>331</v>
      </c>
      <c r="D558" s="58" t="s">
        <v>332</v>
      </c>
      <c r="E558" s="58">
        <v>45284</v>
      </c>
      <c r="F558" s="58" t="s">
        <v>293</v>
      </c>
      <c r="G558" s="48">
        <v>960</v>
      </c>
      <c r="H558" s="48">
        <v>1806777</v>
      </c>
      <c r="I558" s="48">
        <v>173450592</v>
      </c>
      <c r="K558" s="68" t="str">
        <f t="shared" si="8"/>
        <v>Спир</v>
      </c>
    </row>
    <row r="559" spans="1:11">
      <c r="A559" s="58">
        <v>5404818</v>
      </c>
      <c r="B559" s="58" t="s">
        <v>1154</v>
      </c>
      <c r="C559" s="58" t="s">
        <v>331</v>
      </c>
      <c r="D559" s="58" t="s">
        <v>332</v>
      </c>
      <c r="E559" s="58">
        <v>45284</v>
      </c>
      <c r="F559" s="58" t="s">
        <v>293</v>
      </c>
      <c r="G559" s="48">
        <v>960</v>
      </c>
      <c r="H559" s="48">
        <v>1805799</v>
      </c>
      <c r="I559" s="48">
        <v>173356704</v>
      </c>
      <c r="K559" s="68" t="str">
        <f t="shared" si="8"/>
        <v>Спир</v>
      </c>
    </row>
    <row r="560" spans="1:11">
      <c r="A560" s="58">
        <v>5404819</v>
      </c>
      <c r="B560" s="58" t="s">
        <v>1154</v>
      </c>
      <c r="C560" s="58" t="s">
        <v>298</v>
      </c>
      <c r="D560" s="58" t="s">
        <v>299</v>
      </c>
      <c r="E560" s="58">
        <v>45284</v>
      </c>
      <c r="F560" s="58" t="s">
        <v>293</v>
      </c>
      <c r="G560" s="48">
        <v>1200</v>
      </c>
      <c r="H560" s="48">
        <v>1805788</v>
      </c>
      <c r="I560" s="48">
        <v>216694560</v>
      </c>
      <c r="K560" s="68" t="str">
        <f t="shared" si="8"/>
        <v>Спир</v>
      </c>
    </row>
    <row r="561" spans="1:11">
      <c r="A561" s="58">
        <v>5404820</v>
      </c>
      <c r="B561" s="58" t="s">
        <v>1154</v>
      </c>
      <c r="C561" s="58" t="s">
        <v>331</v>
      </c>
      <c r="D561" s="58" t="s">
        <v>332</v>
      </c>
      <c r="E561" s="58">
        <v>45284</v>
      </c>
      <c r="F561" s="58" t="s">
        <v>293</v>
      </c>
      <c r="G561" s="48">
        <v>430</v>
      </c>
      <c r="H561" s="48">
        <v>1805787</v>
      </c>
      <c r="I561" s="48">
        <v>77648841</v>
      </c>
      <c r="K561" s="68" t="str">
        <f t="shared" si="8"/>
        <v>Спир</v>
      </c>
    </row>
    <row r="562" spans="1:11">
      <c r="A562" s="58">
        <v>5406880</v>
      </c>
      <c r="B562" s="58" t="s">
        <v>2217</v>
      </c>
      <c r="C562" s="58" t="s">
        <v>325</v>
      </c>
      <c r="D562" s="58" t="s">
        <v>326</v>
      </c>
      <c r="E562" s="58">
        <v>45433</v>
      </c>
      <c r="F562" s="58" t="s">
        <v>297</v>
      </c>
      <c r="G562" s="48">
        <v>20</v>
      </c>
      <c r="H562" s="48">
        <v>1701999</v>
      </c>
      <c r="I562" s="48">
        <v>3403998</v>
      </c>
      <c r="K562" s="68" t="str">
        <f t="shared" si="8"/>
        <v>Спир</v>
      </c>
    </row>
    <row r="563" spans="1:11">
      <c r="A563" s="58">
        <v>5406908</v>
      </c>
      <c r="B563" s="58" t="s">
        <v>2217</v>
      </c>
      <c r="C563" s="58" t="s">
        <v>2597</v>
      </c>
      <c r="D563" s="58" t="s">
        <v>2598</v>
      </c>
      <c r="E563" s="58">
        <v>45285</v>
      </c>
      <c r="F563" s="58" t="s">
        <v>296</v>
      </c>
      <c r="G563" s="48">
        <v>200</v>
      </c>
      <c r="H563" s="48">
        <v>1856000</v>
      </c>
      <c r="I563" s="48">
        <v>37120000</v>
      </c>
      <c r="K563" s="68" t="str">
        <f t="shared" si="8"/>
        <v>Спир</v>
      </c>
    </row>
    <row r="564" spans="1:11">
      <c r="A564" s="58">
        <v>5406909</v>
      </c>
      <c r="B564" s="58" t="s">
        <v>2217</v>
      </c>
      <c r="C564" s="58" t="s">
        <v>610</v>
      </c>
      <c r="D564" s="58" t="s">
        <v>611</v>
      </c>
      <c r="E564" s="58">
        <v>45285</v>
      </c>
      <c r="F564" s="58" t="s">
        <v>296</v>
      </c>
      <c r="G564" s="48">
        <v>3000</v>
      </c>
      <c r="H564" s="48">
        <v>1851007</v>
      </c>
      <c r="I564" s="48">
        <v>555302100</v>
      </c>
      <c r="K564" s="68" t="str">
        <f t="shared" si="8"/>
        <v>Спир</v>
      </c>
    </row>
    <row r="565" spans="1:11">
      <c r="A565" s="58">
        <v>5406910</v>
      </c>
      <c r="B565" s="58" t="s">
        <v>2217</v>
      </c>
      <c r="C565" s="58" t="s">
        <v>331</v>
      </c>
      <c r="D565" s="58" t="s">
        <v>332</v>
      </c>
      <c r="E565" s="58">
        <v>45284</v>
      </c>
      <c r="F565" s="58" t="s">
        <v>293</v>
      </c>
      <c r="G565" s="48">
        <v>50</v>
      </c>
      <c r="H565" s="48">
        <v>1860007</v>
      </c>
      <c r="I565" s="48">
        <v>9300035</v>
      </c>
      <c r="K565" s="68" t="str">
        <f t="shared" si="8"/>
        <v>Спир</v>
      </c>
    </row>
    <row r="566" spans="1:11">
      <c r="A566" s="58">
        <v>5407347</v>
      </c>
      <c r="B566" s="58" t="s">
        <v>2217</v>
      </c>
      <c r="C566" s="58" t="s">
        <v>580</v>
      </c>
      <c r="D566" s="58" t="s">
        <v>203</v>
      </c>
      <c r="E566" s="58">
        <v>18521</v>
      </c>
      <c r="F566" s="58" t="s">
        <v>134</v>
      </c>
      <c r="G566" s="48">
        <v>100</v>
      </c>
      <c r="H566" s="48">
        <v>5750009</v>
      </c>
      <c r="I566" s="48">
        <v>5750009</v>
      </c>
      <c r="K566" s="68" t="str">
        <f t="shared" si="8"/>
        <v>Бард</v>
      </c>
    </row>
    <row r="567" spans="1:11">
      <c r="A567" s="58">
        <v>5407348</v>
      </c>
      <c r="B567" s="58" t="s">
        <v>2217</v>
      </c>
      <c r="C567" s="58" t="s">
        <v>135</v>
      </c>
      <c r="D567" s="58" t="s">
        <v>136</v>
      </c>
      <c r="E567" s="58">
        <v>18521</v>
      </c>
      <c r="F567" s="58" t="s">
        <v>134</v>
      </c>
      <c r="G567" s="48">
        <v>500</v>
      </c>
      <c r="H567" s="48">
        <v>5750000</v>
      </c>
      <c r="I567" s="48">
        <v>28750000</v>
      </c>
      <c r="K567" s="68" t="str">
        <f t="shared" si="8"/>
        <v>Бард</v>
      </c>
    </row>
    <row r="568" spans="1:11">
      <c r="A568" s="58">
        <v>5407993</v>
      </c>
      <c r="B568" s="58" t="s">
        <v>2217</v>
      </c>
      <c r="C568" s="58" t="s">
        <v>540</v>
      </c>
      <c r="D568" s="58" t="s">
        <v>541</v>
      </c>
      <c r="E568" s="58">
        <v>45433</v>
      </c>
      <c r="F568" s="58" t="s">
        <v>297</v>
      </c>
      <c r="G568" s="48">
        <v>300</v>
      </c>
      <c r="H568" s="48">
        <v>1701001</v>
      </c>
      <c r="I568" s="48">
        <v>51030030</v>
      </c>
      <c r="K568" s="68" t="str">
        <f t="shared" si="8"/>
        <v>Спир</v>
      </c>
    </row>
    <row r="569" spans="1:11">
      <c r="A569" s="58">
        <v>5408876</v>
      </c>
      <c r="B569" s="58" t="s">
        <v>2599</v>
      </c>
      <c r="C569" s="58" t="s">
        <v>610</v>
      </c>
      <c r="D569" s="58" t="s">
        <v>611</v>
      </c>
      <c r="E569" s="58">
        <v>45285</v>
      </c>
      <c r="F569" s="58" t="s">
        <v>296</v>
      </c>
      <c r="G569" s="48">
        <v>200</v>
      </c>
      <c r="H569" s="48">
        <v>1852788</v>
      </c>
      <c r="I569" s="48">
        <v>37055760</v>
      </c>
      <c r="K569" s="68" t="str">
        <f t="shared" si="8"/>
        <v>Спир</v>
      </c>
    </row>
    <row r="570" spans="1:11">
      <c r="A570" s="58">
        <v>5408891</v>
      </c>
      <c r="B570" s="58" t="s">
        <v>2599</v>
      </c>
      <c r="C570" s="58" t="s">
        <v>484</v>
      </c>
      <c r="D570" s="58" t="s">
        <v>485</v>
      </c>
      <c r="E570" s="58">
        <v>45284</v>
      </c>
      <c r="F570" s="58" t="s">
        <v>293</v>
      </c>
      <c r="G570" s="48">
        <v>100</v>
      </c>
      <c r="H570" s="48">
        <v>1865123</v>
      </c>
      <c r="I570" s="48">
        <v>18651230</v>
      </c>
      <c r="K570" s="68" t="str">
        <f t="shared" si="8"/>
        <v>Спир</v>
      </c>
    </row>
    <row r="571" spans="1:11">
      <c r="A571" s="58">
        <v>5408892</v>
      </c>
      <c r="B571" s="58" t="s">
        <v>2599</v>
      </c>
      <c r="C571" s="58" t="s">
        <v>444</v>
      </c>
      <c r="D571" s="58" t="s">
        <v>445</v>
      </c>
      <c r="E571" s="58">
        <v>45284</v>
      </c>
      <c r="F571" s="58" t="s">
        <v>293</v>
      </c>
      <c r="G571" s="48">
        <v>500</v>
      </c>
      <c r="H571" s="48">
        <v>1863888</v>
      </c>
      <c r="I571" s="48">
        <v>93194400</v>
      </c>
      <c r="K571" s="68" t="str">
        <f t="shared" si="8"/>
        <v>Спир</v>
      </c>
    </row>
    <row r="572" spans="1:11">
      <c r="A572" s="58">
        <v>5408893</v>
      </c>
      <c r="B572" s="58" t="s">
        <v>2599</v>
      </c>
      <c r="C572" s="58" t="s">
        <v>307</v>
      </c>
      <c r="D572" s="58" t="s">
        <v>308</v>
      </c>
      <c r="E572" s="58">
        <v>45284</v>
      </c>
      <c r="F572" s="58" t="s">
        <v>293</v>
      </c>
      <c r="G572" s="48">
        <v>3100</v>
      </c>
      <c r="H572" s="48">
        <v>1862999</v>
      </c>
      <c r="I572" s="48">
        <v>577529690</v>
      </c>
      <c r="J572" s="69"/>
      <c r="K572" s="68" t="str">
        <f t="shared" si="8"/>
        <v>Спир</v>
      </c>
    </row>
    <row r="573" spans="1:11">
      <c r="A573" s="58">
        <v>5408894</v>
      </c>
      <c r="B573" s="58" t="s">
        <v>2599</v>
      </c>
      <c r="C573" s="58" t="s">
        <v>428</v>
      </c>
      <c r="D573" s="58" t="s">
        <v>429</v>
      </c>
      <c r="E573" s="58">
        <v>45284</v>
      </c>
      <c r="F573" s="58" t="s">
        <v>293</v>
      </c>
      <c r="G573" s="48">
        <v>250</v>
      </c>
      <c r="H573" s="48">
        <v>1862050</v>
      </c>
      <c r="I573" s="48">
        <v>46551250</v>
      </c>
      <c r="K573" s="68" t="str">
        <f t="shared" si="8"/>
        <v>Спир</v>
      </c>
    </row>
    <row r="574" spans="1:11">
      <c r="A574" s="58">
        <v>5410076</v>
      </c>
      <c r="B574" s="58" t="s">
        <v>2599</v>
      </c>
      <c r="C574" s="58" t="s">
        <v>538</v>
      </c>
      <c r="D574" s="58" t="s">
        <v>539</v>
      </c>
      <c r="E574" s="58">
        <v>45433</v>
      </c>
      <c r="F574" s="58" t="s">
        <v>297</v>
      </c>
      <c r="G574" s="48">
        <v>40</v>
      </c>
      <c r="H574" s="48">
        <v>1701100</v>
      </c>
      <c r="I574" s="48">
        <v>6804400</v>
      </c>
      <c r="K574" s="68" t="str">
        <f t="shared" si="8"/>
        <v>Спир</v>
      </c>
    </row>
    <row r="575" spans="1:11">
      <c r="A575" s="58">
        <v>5410095</v>
      </c>
      <c r="B575" s="58" t="s">
        <v>2599</v>
      </c>
      <c r="C575" s="58" t="s">
        <v>464</v>
      </c>
      <c r="D575" s="58" t="s">
        <v>465</v>
      </c>
      <c r="E575" s="58">
        <v>45284</v>
      </c>
      <c r="F575" s="58" t="s">
        <v>293</v>
      </c>
      <c r="G575" s="48">
        <v>170</v>
      </c>
      <c r="H575" s="48">
        <v>1871999</v>
      </c>
      <c r="I575" s="48">
        <v>31823983</v>
      </c>
      <c r="K575" s="68" t="str">
        <f t="shared" si="8"/>
        <v>Спир</v>
      </c>
    </row>
    <row r="576" spans="1:11">
      <c r="A576" s="58">
        <v>5410247</v>
      </c>
      <c r="B576" s="58" t="s">
        <v>2599</v>
      </c>
      <c r="C576" s="58" t="s">
        <v>132</v>
      </c>
      <c r="D576" s="58" t="s">
        <v>133</v>
      </c>
      <c r="E576" s="58">
        <v>18521</v>
      </c>
      <c r="F576" s="58" t="s">
        <v>134</v>
      </c>
      <c r="G576" s="48">
        <v>200</v>
      </c>
      <c r="H576" s="48">
        <v>5750205</v>
      </c>
      <c r="I576" s="48">
        <v>11500410</v>
      </c>
      <c r="K576" s="68" t="str">
        <f t="shared" si="8"/>
        <v>Бард</v>
      </c>
    </row>
    <row r="577" spans="1:11">
      <c r="A577" s="58">
        <v>5410248</v>
      </c>
      <c r="B577" s="58" t="s">
        <v>2599</v>
      </c>
      <c r="C577" s="58" t="s">
        <v>135</v>
      </c>
      <c r="D577" s="58" t="s">
        <v>136</v>
      </c>
      <c r="E577" s="58">
        <v>18521</v>
      </c>
      <c r="F577" s="58" t="s">
        <v>134</v>
      </c>
      <c r="G577" s="48">
        <v>400</v>
      </c>
      <c r="H577" s="48">
        <v>5750000</v>
      </c>
      <c r="I577" s="48">
        <v>23000000</v>
      </c>
      <c r="K577" s="68" t="str">
        <f t="shared" si="8"/>
        <v>Бард</v>
      </c>
    </row>
    <row r="578" spans="1:11">
      <c r="A578" s="58">
        <v>5410929</v>
      </c>
      <c r="B578" s="58" t="s">
        <v>2600</v>
      </c>
      <c r="C578" s="58" t="s">
        <v>456</v>
      </c>
      <c r="D578" s="58" t="s">
        <v>457</v>
      </c>
      <c r="E578" s="58">
        <v>45285</v>
      </c>
      <c r="F578" s="58" t="s">
        <v>296</v>
      </c>
      <c r="G578" s="48">
        <v>1600</v>
      </c>
      <c r="H578" s="48">
        <v>1871000</v>
      </c>
      <c r="I578" s="48">
        <v>299360000</v>
      </c>
      <c r="K578" s="68" t="str">
        <f t="shared" si="8"/>
        <v>Спир</v>
      </c>
    </row>
    <row r="579" spans="1:11">
      <c r="A579" s="58">
        <v>5410930</v>
      </c>
      <c r="B579" s="58" t="s">
        <v>2600</v>
      </c>
      <c r="C579" s="58" t="s">
        <v>454</v>
      </c>
      <c r="D579" s="58" t="s">
        <v>455</v>
      </c>
      <c r="E579" s="58">
        <v>45285</v>
      </c>
      <c r="F579" s="58" t="s">
        <v>296</v>
      </c>
      <c r="G579" s="48">
        <v>170</v>
      </c>
      <c r="H579" s="48">
        <v>1852788</v>
      </c>
      <c r="I579" s="48">
        <v>31497396</v>
      </c>
      <c r="K579" s="68" t="str">
        <f t="shared" si="8"/>
        <v>Спир</v>
      </c>
    </row>
    <row r="580" spans="1:11">
      <c r="A580" s="58">
        <v>5410931</v>
      </c>
      <c r="B580" s="58" t="s">
        <v>2600</v>
      </c>
      <c r="C580" s="58" t="s">
        <v>488</v>
      </c>
      <c r="D580" s="58" t="s">
        <v>489</v>
      </c>
      <c r="E580" s="58">
        <v>45285</v>
      </c>
      <c r="F580" s="58" t="s">
        <v>296</v>
      </c>
      <c r="G580" s="48">
        <v>300</v>
      </c>
      <c r="H580" s="48">
        <v>1852787</v>
      </c>
      <c r="I580" s="48">
        <v>55583610</v>
      </c>
      <c r="K580" s="68" t="str">
        <f t="shared" si="8"/>
        <v>Спир</v>
      </c>
    </row>
    <row r="581" spans="1:11">
      <c r="A581" s="58">
        <v>5410932</v>
      </c>
      <c r="B581" s="58" t="s">
        <v>2600</v>
      </c>
      <c r="C581" s="58" t="s">
        <v>344</v>
      </c>
      <c r="D581" s="58" t="s">
        <v>345</v>
      </c>
      <c r="E581" s="58">
        <v>45285</v>
      </c>
      <c r="F581" s="58" t="s">
        <v>296</v>
      </c>
      <c r="G581" s="48">
        <v>20</v>
      </c>
      <c r="H581" s="48">
        <v>1850789</v>
      </c>
      <c r="I581" s="48">
        <v>3701578</v>
      </c>
      <c r="K581" s="68" t="str">
        <f t="shared" ref="K581:K644" si="9">LEFT(F581,4)</f>
        <v>Спир</v>
      </c>
    </row>
    <row r="582" spans="1:11">
      <c r="A582" s="58">
        <v>5410933</v>
      </c>
      <c r="B582" s="58" t="s">
        <v>2600</v>
      </c>
      <c r="C582" s="58" t="s">
        <v>610</v>
      </c>
      <c r="D582" s="58" t="s">
        <v>611</v>
      </c>
      <c r="E582" s="58">
        <v>45285</v>
      </c>
      <c r="F582" s="58" t="s">
        <v>296</v>
      </c>
      <c r="G582" s="48">
        <v>2210</v>
      </c>
      <c r="H582" s="48">
        <v>1850001</v>
      </c>
      <c r="I582" s="48">
        <v>408850221</v>
      </c>
      <c r="K582" s="68" t="str">
        <f t="shared" si="9"/>
        <v>Спир</v>
      </c>
    </row>
    <row r="583" spans="1:11">
      <c r="A583" s="58">
        <v>5411405</v>
      </c>
      <c r="B583" s="58" t="s">
        <v>2600</v>
      </c>
      <c r="C583" s="58" t="s">
        <v>135</v>
      </c>
      <c r="D583" s="58" t="s">
        <v>136</v>
      </c>
      <c r="E583" s="58">
        <v>18521</v>
      </c>
      <c r="F583" s="58" t="s">
        <v>134</v>
      </c>
      <c r="G583" s="48">
        <v>400</v>
      </c>
      <c r="H583" s="48">
        <v>5750000</v>
      </c>
      <c r="I583" s="48">
        <v>23000000</v>
      </c>
      <c r="K583" s="68" t="str">
        <f t="shared" si="9"/>
        <v>Бард</v>
      </c>
    </row>
    <row r="584" spans="1:11">
      <c r="A584" s="58">
        <v>5412126</v>
      </c>
      <c r="B584" s="58" t="s">
        <v>2600</v>
      </c>
      <c r="C584" s="58" t="s">
        <v>313</v>
      </c>
      <c r="D584" s="58" t="s">
        <v>314</v>
      </c>
      <c r="E584" s="58">
        <v>45285</v>
      </c>
      <c r="F584" s="58" t="s">
        <v>296</v>
      </c>
      <c r="G584" s="48">
        <v>100</v>
      </c>
      <c r="H584" s="48">
        <v>1856000</v>
      </c>
      <c r="I584" s="48">
        <v>18560000</v>
      </c>
      <c r="K584" s="68" t="str">
        <f t="shared" si="9"/>
        <v>Спир</v>
      </c>
    </row>
    <row r="585" spans="1:11">
      <c r="A585" s="58">
        <v>5412127</v>
      </c>
      <c r="B585" s="58" t="s">
        <v>2600</v>
      </c>
      <c r="C585" s="58" t="s">
        <v>610</v>
      </c>
      <c r="D585" s="58" t="s">
        <v>611</v>
      </c>
      <c r="E585" s="58">
        <v>45285</v>
      </c>
      <c r="F585" s="58" t="s">
        <v>296</v>
      </c>
      <c r="G585" s="48">
        <v>990</v>
      </c>
      <c r="H585" s="48">
        <v>1850077</v>
      </c>
      <c r="I585" s="48">
        <v>183157623</v>
      </c>
      <c r="K585" s="68" t="str">
        <f t="shared" si="9"/>
        <v>Спир</v>
      </c>
    </row>
    <row r="586" spans="1:11">
      <c r="A586" s="58">
        <v>5412129</v>
      </c>
      <c r="B586" s="58" t="s">
        <v>2600</v>
      </c>
      <c r="C586" s="58" t="s">
        <v>329</v>
      </c>
      <c r="D586" s="58" t="s">
        <v>330</v>
      </c>
      <c r="E586" s="58">
        <v>45284</v>
      </c>
      <c r="F586" s="58" t="s">
        <v>293</v>
      </c>
      <c r="G586" s="48">
        <v>100</v>
      </c>
      <c r="H586" s="48">
        <v>1862778</v>
      </c>
      <c r="I586" s="48">
        <v>18627780</v>
      </c>
      <c r="K586" s="68" t="str">
        <f t="shared" si="9"/>
        <v>Спир</v>
      </c>
    </row>
    <row r="587" spans="1:11">
      <c r="A587" s="58">
        <v>5412906</v>
      </c>
      <c r="B587" s="58" t="s">
        <v>2226</v>
      </c>
      <c r="C587" s="58" t="s">
        <v>319</v>
      </c>
      <c r="D587" s="58" t="s">
        <v>320</v>
      </c>
      <c r="E587" s="58">
        <v>45433</v>
      </c>
      <c r="F587" s="58" t="s">
        <v>297</v>
      </c>
      <c r="G587" s="48">
        <v>100</v>
      </c>
      <c r="H587" s="48">
        <v>1701001</v>
      </c>
      <c r="I587" s="48">
        <v>17010010</v>
      </c>
      <c r="K587" s="68" t="str">
        <f t="shared" si="9"/>
        <v>Спир</v>
      </c>
    </row>
    <row r="588" spans="1:11">
      <c r="A588" s="58">
        <v>5412907</v>
      </c>
      <c r="B588" s="58" t="s">
        <v>2226</v>
      </c>
      <c r="C588" s="58" t="s">
        <v>452</v>
      </c>
      <c r="D588" s="58" t="s">
        <v>453</v>
      </c>
      <c r="E588" s="58">
        <v>45433</v>
      </c>
      <c r="F588" s="58" t="s">
        <v>297</v>
      </c>
      <c r="G588" s="48">
        <v>80</v>
      </c>
      <c r="H588" s="48">
        <v>1701000</v>
      </c>
      <c r="I588" s="48">
        <v>13608000</v>
      </c>
      <c r="K588" s="68" t="str">
        <f t="shared" si="9"/>
        <v>Спир</v>
      </c>
    </row>
    <row r="589" spans="1:11">
      <c r="A589" s="58">
        <v>5412934</v>
      </c>
      <c r="B589" s="58" t="s">
        <v>2226</v>
      </c>
      <c r="C589" s="58" t="s">
        <v>610</v>
      </c>
      <c r="D589" s="58" t="s">
        <v>611</v>
      </c>
      <c r="E589" s="58">
        <v>45285</v>
      </c>
      <c r="F589" s="58" t="s">
        <v>296</v>
      </c>
      <c r="G589" s="48">
        <v>3200</v>
      </c>
      <c r="H589" s="48">
        <v>1850007</v>
      </c>
      <c r="I589" s="48">
        <v>592002240</v>
      </c>
      <c r="K589" s="68" t="str">
        <f t="shared" si="9"/>
        <v>Спир</v>
      </c>
    </row>
    <row r="590" spans="1:11">
      <c r="A590" s="58">
        <v>5413359</v>
      </c>
      <c r="B590" s="58" t="s">
        <v>2226</v>
      </c>
      <c r="C590" s="58" t="s">
        <v>135</v>
      </c>
      <c r="D590" s="58" t="s">
        <v>136</v>
      </c>
      <c r="E590" s="58">
        <v>18521</v>
      </c>
      <c r="F590" s="58" t="s">
        <v>134</v>
      </c>
      <c r="G590" s="48">
        <v>600</v>
      </c>
      <c r="H590" s="48">
        <v>5750000</v>
      </c>
      <c r="I590" s="48">
        <v>34500000</v>
      </c>
      <c r="K590" s="68" t="str">
        <f t="shared" si="9"/>
        <v>Бард</v>
      </c>
    </row>
    <row r="591" spans="1:11">
      <c r="A591" s="58">
        <v>5414083</v>
      </c>
      <c r="B591" s="58" t="s">
        <v>2226</v>
      </c>
      <c r="C591" s="58" t="s">
        <v>319</v>
      </c>
      <c r="D591" s="58" t="s">
        <v>320</v>
      </c>
      <c r="E591" s="58">
        <v>45433</v>
      </c>
      <c r="F591" s="58" t="s">
        <v>297</v>
      </c>
      <c r="G591" s="48">
        <v>50</v>
      </c>
      <c r="H591" s="48">
        <v>1701000</v>
      </c>
      <c r="I591" s="48">
        <v>8505000</v>
      </c>
      <c r="K591" s="68" t="str">
        <f t="shared" si="9"/>
        <v>Спир</v>
      </c>
    </row>
    <row r="592" spans="1:11">
      <c r="A592" s="58">
        <v>5414104</v>
      </c>
      <c r="B592" s="58" t="s">
        <v>2226</v>
      </c>
      <c r="C592" s="58" t="s">
        <v>430</v>
      </c>
      <c r="D592" s="58" t="s">
        <v>431</v>
      </c>
      <c r="E592" s="58">
        <v>45285</v>
      </c>
      <c r="F592" s="58" t="s">
        <v>296</v>
      </c>
      <c r="G592" s="48">
        <v>200</v>
      </c>
      <c r="H592" s="48">
        <v>1853210</v>
      </c>
      <c r="I592" s="48">
        <v>37064200</v>
      </c>
      <c r="K592" s="68" t="str">
        <f t="shared" si="9"/>
        <v>Спир</v>
      </c>
    </row>
    <row r="593" spans="1:11">
      <c r="A593" s="58">
        <v>5414191</v>
      </c>
      <c r="B593" s="58" t="s">
        <v>2226</v>
      </c>
      <c r="C593" s="58" t="s">
        <v>132</v>
      </c>
      <c r="D593" s="58" t="s">
        <v>133</v>
      </c>
      <c r="E593" s="58">
        <v>18521</v>
      </c>
      <c r="F593" s="58" t="s">
        <v>134</v>
      </c>
      <c r="G593" s="48">
        <v>200</v>
      </c>
      <c r="H593" s="48">
        <v>5750205</v>
      </c>
      <c r="I593" s="48">
        <v>11500410</v>
      </c>
      <c r="K593" s="68" t="str">
        <f t="shared" si="9"/>
        <v>Бард</v>
      </c>
    </row>
    <row r="594" spans="1:11">
      <c r="A594" s="58">
        <v>5414819</v>
      </c>
      <c r="B594" s="58" t="s">
        <v>2239</v>
      </c>
      <c r="C594" s="58" t="s">
        <v>2601</v>
      </c>
      <c r="D594" s="58" t="s">
        <v>2602</v>
      </c>
      <c r="E594" s="58">
        <v>45433</v>
      </c>
      <c r="F594" s="58" t="s">
        <v>297</v>
      </c>
      <c r="G594" s="48">
        <v>400</v>
      </c>
      <c r="H594" s="48">
        <v>1702001</v>
      </c>
      <c r="I594" s="48">
        <v>68080040</v>
      </c>
      <c r="K594" s="68" t="str">
        <f t="shared" si="9"/>
        <v>Спир</v>
      </c>
    </row>
    <row r="595" spans="1:11">
      <c r="A595" s="58">
        <v>5414876</v>
      </c>
      <c r="B595" s="58" t="s">
        <v>2239</v>
      </c>
      <c r="C595" s="58" t="s">
        <v>313</v>
      </c>
      <c r="D595" s="58" t="s">
        <v>314</v>
      </c>
      <c r="E595" s="58">
        <v>45285</v>
      </c>
      <c r="F595" s="58" t="s">
        <v>296</v>
      </c>
      <c r="G595" s="48">
        <v>100</v>
      </c>
      <c r="H595" s="48">
        <v>1855000</v>
      </c>
      <c r="I595" s="48">
        <v>18550000</v>
      </c>
      <c r="K595" s="68" t="str">
        <f t="shared" si="9"/>
        <v>Спир</v>
      </c>
    </row>
    <row r="596" spans="1:11">
      <c r="A596" s="58">
        <v>5415299</v>
      </c>
      <c r="B596" s="58" t="s">
        <v>2239</v>
      </c>
      <c r="C596" s="58" t="s">
        <v>135</v>
      </c>
      <c r="D596" s="58" t="s">
        <v>136</v>
      </c>
      <c r="E596" s="58">
        <v>18521</v>
      </c>
      <c r="F596" s="58" t="s">
        <v>134</v>
      </c>
      <c r="G596" s="48">
        <v>600</v>
      </c>
      <c r="H596" s="48">
        <v>5750000</v>
      </c>
      <c r="I596" s="48">
        <v>34500000</v>
      </c>
      <c r="K596" s="68" t="str">
        <f t="shared" si="9"/>
        <v>Бард</v>
      </c>
    </row>
    <row r="597" spans="1:11">
      <c r="A597" s="58">
        <v>5415969</v>
      </c>
      <c r="B597" s="58" t="s">
        <v>2239</v>
      </c>
      <c r="C597" s="58" t="s">
        <v>482</v>
      </c>
      <c r="D597" s="58" t="s">
        <v>483</v>
      </c>
      <c r="E597" s="58">
        <v>45285</v>
      </c>
      <c r="F597" s="58" t="s">
        <v>296</v>
      </c>
      <c r="G597" s="48">
        <v>3100</v>
      </c>
      <c r="H597" s="48">
        <v>1853999</v>
      </c>
      <c r="I597" s="48">
        <v>574739690</v>
      </c>
      <c r="K597" s="68" t="str">
        <f t="shared" si="9"/>
        <v>Спир</v>
      </c>
    </row>
    <row r="598" spans="1:11">
      <c r="A598" s="58">
        <v>5415970</v>
      </c>
      <c r="B598" s="58" t="s">
        <v>2239</v>
      </c>
      <c r="C598" s="58" t="s">
        <v>498</v>
      </c>
      <c r="D598" s="58" t="s">
        <v>499</v>
      </c>
      <c r="E598" s="58">
        <v>45285</v>
      </c>
      <c r="F598" s="58" t="s">
        <v>296</v>
      </c>
      <c r="G598" s="48">
        <v>400</v>
      </c>
      <c r="H598" s="48">
        <v>1852788</v>
      </c>
      <c r="I598" s="48">
        <v>74111520</v>
      </c>
      <c r="K598" s="68" t="str">
        <f t="shared" si="9"/>
        <v>Спир</v>
      </c>
    </row>
    <row r="599" spans="1:11">
      <c r="A599" s="58">
        <v>5415972</v>
      </c>
      <c r="B599" s="58" t="s">
        <v>2239</v>
      </c>
      <c r="C599" s="58" t="s">
        <v>470</v>
      </c>
      <c r="D599" s="58" t="s">
        <v>471</v>
      </c>
      <c r="E599" s="58">
        <v>45284</v>
      </c>
      <c r="F599" s="58" t="s">
        <v>293</v>
      </c>
      <c r="G599" s="48">
        <v>1600</v>
      </c>
      <c r="H599" s="48">
        <v>1864999</v>
      </c>
      <c r="I599" s="48">
        <v>298399840</v>
      </c>
      <c r="K599" s="68" t="str">
        <f t="shared" si="9"/>
        <v>Спир</v>
      </c>
    </row>
    <row r="600" spans="1:11">
      <c r="A600" s="58">
        <v>5417463</v>
      </c>
      <c r="B600" s="58" t="s">
        <v>2249</v>
      </c>
      <c r="C600" s="58" t="s">
        <v>426</v>
      </c>
      <c r="D600" s="58" t="s">
        <v>427</v>
      </c>
      <c r="E600" s="58">
        <v>45433</v>
      </c>
      <c r="F600" s="58" t="s">
        <v>297</v>
      </c>
      <c r="G600" s="48">
        <v>30</v>
      </c>
      <c r="H600" s="48">
        <v>1701222</v>
      </c>
      <c r="I600" s="48">
        <v>5103666</v>
      </c>
      <c r="K600" s="68" t="str">
        <f t="shared" si="9"/>
        <v>Спир</v>
      </c>
    </row>
    <row r="601" spans="1:11">
      <c r="A601" s="58">
        <v>5417503</v>
      </c>
      <c r="B601" s="58" t="s">
        <v>2249</v>
      </c>
      <c r="C601" s="58" t="s">
        <v>2603</v>
      </c>
      <c r="D601" s="58" t="s">
        <v>2604</v>
      </c>
      <c r="E601" s="58">
        <v>45285</v>
      </c>
      <c r="F601" s="58" t="s">
        <v>296</v>
      </c>
      <c r="G601" s="48">
        <v>3200</v>
      </c>
      <c r="H601" s="48">
        <v>1856999</v>
      </c>
      <c r="I601" s="48">
        <v>594239680</v>
      </c>
      <c r="K601" s="68" t="str">
        <f t="shared" si="9"/>
        <v>Спир</v>
      </c>
    </row>
    <row r="602" spans="1:11">
      <c r="A602" s="58">
        <v>5417504</v>
      </c>
      <c r="B602" s="58" t="s">
        <v>2249</v>
      </c>
      <c r="C602" s="58" t="s">
        <v>486</v>
      </c>
      <c r="D602" s="58" t="s">
        <v>487</v>
      </c>
      <c r="E602" s="58">
        <v>45285</v>
      </c>
      <c r="F602" s="58" t="s">
        <v>296</v>
      </c>
      <c r="G602" s="48">
        <v>1100</v>
      </c>
      <c r="H602" s="48">
        <v>1855100</v>
      </c>
      <c r="I602" s="48">
        <v>204061000</v>
      </c>
      <c r="K602" s="68" t="str">
        <f t="shared" si="9"/>
        <v>Спир</v>
      </c>
    </row>
    <row r="603" spans="1:11">
      <c r="A603" s="58">
        <v>5417718</v>
      </c>
      <c r="B603" s="58" t="s">
        <v>2249</v>
      </c>
      <c r="C603" s="58" t="s">
        <v>135</v>
      </c>
      <c r="D603" s="58" t="s">
        <v>136</v>
      </c>
      <c r="E603" s="58">
        <v>18521</v>
      </c>
      <c r="F603" s="58" t="s">
        <v>134</v>
      </c>
      <c r="G603" s="48">
        <v>600</v>
      </c>
      <c r="H603" s="48">
        <v>5750000</v>
      </c>
      <c r="I603" s="48">
        <v>34500000</v>
      </c>
      <c r="K603" s="68" t="str">
        <f t="shared" si="9"/>
        <v>Бард</v>
      </c>
    </row>
    <row r="604" spans="1:11">
      <c r="A604" s="58">
        <v>5418663</v>
      </c>
      <c r="B604" s="58" t="s">
        <v>2254</v>
      </c>
      <c r="C604" s="58" t="s">
        <v>354</v>
      </c>
      <c r="D604" s="58" t="s">
        <v>355</v>
      </c>
      <c r="E604" s="58">
        <v>45433</v>
      </c>
      <c r="F604" s="58" t="s">
        <v>297</v>
      </c>
      <c r="G604" s="48">
        <v>100</v>
      </c>
      <c r="H604" s="48">
        <v>1701007</v>
      </c>
      <c r="I604" s="48">
        <v>17010070</v>
      </c>
      <c r="K604" s="68" t="str">
        <f t="shared" si="9"/>
        <v>Спир</v>
      </c>
    </row>
    <row r="605" spans="1:11">
      <c r="A605" s="58">
        <v>5418723</v>
      </c>
      <c r="B605" s="58" t="s">
        <v>2254</v>
      </c>
      <c r="C605" s="58" t="s">
        <v>350</v>
      </c>
      <c r="D605" s="58" t="s">
        <v>351</v>
      </c>
      <c r="E605" s="58">
        <v>45285</v>
      </c>
      <c r="F605" s="58" t="s">
        <v>296</v>
      </c>
      <c r="G605" s="48">
        <v>500</v>
      </c>
      <c r="H605" s="48">
        <v>1863999</v>
      </c>
      <c r="I605" s="48">
        <v>93199950</v>
      </c>
      <c r="K605" s="68" t="str">
        <f t="shared" si="9"/>
        <v>Спир</v>
      </c>
    </row>
    <row r="606" spans="1:11">
      <c r="A606" s="58">
        <v>5418724</v>
      </c>
      <c r="B606" s="58" t="s">
        <v>2254</v>
      </c>
      <c r="C606" s="58" t="s">
        <v>460</v>
      </c>
      <c r="D606" s="58" t="s">
        <v>461</v>
      </c>
      <c r="E606" s="58">
        <v>45285</v>
      </c>
      <c r="F606" s="58" t="s">
        <v>296</v>
      </c>
      <c r="G606" s="48">
        <v>3200</v>
      </c>
      <c r="H606" s="48">
        <v>1862999</v>
      </c>
      <c r="I606" s="48">
        <v>596159680</v>
      </c>
      <c r="K606" s="68" t="str">
        <f t="shared" si="9"/>
        <v>Спир</v>
      </c>
    </row>
    <row r="607" spans="1:11">
      <c r="A607" s="58">
        <v>5418725</v>
      </c>
      <c r="B607" s="58" t="s">
        <v>2254</v>
      </c>
      <c r="C607" s="58" t="s">
        <v>602</v>
      </c>
      <c r="D607" s="58" t="s">
        <v>603</v>
      </c>
      <c r="E607" s="58">
        <v>45285</v>
      </c>
      <c r="F607" s="58" t="s">
        <v>296</v>
      </c>
      <c r="G607" s="48">
        <v>50</v>
      </c>
      <c r="H607" s="48">
        <v>1855000</v>
      </c>
      <c r="I607" s="48">
        <v>9275000</v>
      </c>
      <c r="K607" s="68" t="str">
        <f t="shared" si="9"/>
        <v>Спир</v>
      </c>
    </row>
    <row r="608" spans="1:11">
      <c r="A608" s="58">
        <v>5419154</v>
      </c>
      <c r="B608" s="58" t="s">
        <v>2254</v>
      </c>
      <c r="C608" s="58" t="s">
        <v>224</v>
      </c>
      <c r="D608" s="58" t="s">
        <v>225</v>
      </c>
      <c r="E608" s="58">
        <v>18521</v>
      </c>
      <c r="F608" s="58" t="s">
        <v>134</v>
      </c>
      <c r="G608" s="48">
        <v>100</v>
      </c>
      <c r="H608" s="48">
        <v>5760999</v>
      </c>
      <c r="I608" s="48">
        <v>5760999</v>
      </c>
      <c r="K608" s="68" t="str">
        <f t="shared" si="9"/>
        <v>Бард</v>
      </c>
    </row>
    <row r="609" spans="1:11">
      <c r="A609" s="58">
        <v>5419155</v>
      </c>
      <c r="B609" s="58" t="s">
        <v>2254</v>
      </c>
      <c r="C609" s="58" t="s">
        <v>1174</v>
      </c>
      <c r="D609" s="58" t="s">
        <v>1175</v>
      </c>
      <c r="E609" s="58">
        <v>18521</v>
      </c>
      <c r="F609" s="58" t="s">
        <v>134</v>
      </c>
      <c r="G609" s="48">
        <v>100</v>
      </c>
      <c r="H609" s="48">
        <v>5750500</v>
      </c>
      <c r="I609" s="48">
        <v>5750500</v>
      </c>
      <c r="K609" s="68" t="str">
        <f t="shared" si="9"/>
        <v>Бард</v>
      </c>
    </row>
    <row r="610" spans="1:11">
      <c r="A610" s="58">
        <v>5419156</v>
      </c>
      <c r="B610" s="58" t="s">
        <v>2254</v>
      </c>
      <c r="C610" s="58" t="s">
        <v>135</v>
      </c>
      <c r="D610" s="58" t="s">
        <v>136</v>
      </c>
      <c r="E610" s="58">
        <v>18521</v>
      </c>
      <c r="F610" s="58" t="s">
        <v>134</v>
      </c>
      <c r="G610" s="48">
        <v>400</v>
      </c>
      <c r="H610" s="48">
        <v>5750000</v>
      </c>
      <c r="I610" s="48">
        <v>23000000</v>
      </c>
      <c r="K610" s="68" t="str">
        <f t="shared" si="9"/>
        <v>Бард</v>
      </c>
    </row>
    <row r="611" spans="1:11">
      <c r="A611" s="58">
        <v>5419938</v>
      </c>
      <c r="B611" s="58" t="s">
        <v>2254</v>
      </c>
      <c r="C611" s="58" t="s">
        <v>496</v>
      </c>
      <c r="D611" s="58" t="s">
        <v>497</v>
      </c>
      <c r="E611" s="58">
        <v>45433</v>
      </c>
      <c r="F611" s="58" t="s">
        <v>297</v>
      </c>
      <c r="G611" s="48">
        <v>400</v>
      </c>
      <c r="H611" s="48">
        <v>1707000</v>
      </c>
      <c r="I611" s="48">
        <v>68280000</v>
      </c>
      <c r="K611" s="68" t="str">
        <f t="shared" si="9"/>
        <v>Спир</v>
      </c>
    </row>
    <row r="612" spans="1:11">
      <c r="A612" s="58">
        <v>5419939</v>
      </c>
      <c r="B612" s="58" t="s">
        <v>2254</v>
      </c>
      <c r="C612" s="58" t="s">
        <v>2605</v>
      </c>
      <c r="D612" s="58" t="s">
        <v>2606</v>
      </c>
      <c r="E612" s="58">
        <v>45433</v>
      </c>
      <c r="F612" s="58" t="s">
        <v>297</v>
      </c>
      <c r="G612" s="48">
        <v>100</v>
      </c>
      <c r="H612" s="48">
        <v>1701000</v>
      </c>
      <c r="I612" s="48">
        <v>17010000</v>
      </c>
      <c r="K612" s="68" t="str">
        <f t="shared" si="9"/>
        <v>Спир</v>
      </c>
    </row>
    <row r="613" spans="1:11">
      <c r="A613" s="58">
        <v>5419977</v>
      </c>
      <c r="B613" s="58" t="s">
        <v>2254</v>
      </c>
      <c r="C613" s="58" t="s">
        <v>468</v>
      </c>
      <c r="D613" s="58" t="s">
        <v>469</v>
      </c>
      <c r="E613" s="58">
        <v>45285</v>
      </c>
      <c r="F613" s="58" t="s">
        <v>296</v>
      </c>
      <c r="G613" s="48">
        <v>300</v>
      </c>
      <c r="H613" s="48">
        <v>1850788</v>
      </c>
      <c r="I613" s="48">
        <v>55523640</v>
      </c>
      <c r="K613" s="68" t="str">
        <f t="shared" si="9"/>
        <v>Спир</v>
      </c>
    </row>
    <row r="614" spans="1:11">
      <c r="A614" s="58">
        <v>5420845</v>
      </c>
      <c r="B614" s="58" t="s">
        <v>2607</v>
      </c>
      <c r="C614" s="58" t="s">
        <v>2605</v>
      </c>
      <c r="D614" s="58" t="s">
        <v>2606</v>
      </c>
      <c r="E614" s="58">
        <v>45433</v>
      </c>
      <c r="F614" s="58" t="s">
        <v>297</v>
      </c>
      <c r="G614" s="48">
        <v>10</v>
      </c>
      <c r="H614" s="48">
        <v>1701000</v>
      </c>
      <c r="I614" s="48">
        <v>1701000</v>
      </c>
      <c r="K614" s="68" t="str">
        <f t="shared" si="9"/>
        <v>Спир</v>
      </c>
    </row>
    <row r="615" spans="1:11">
      <c r="A615" s="58">
        <v>5420846</v>
      </c>
      <c r="B615" s="58" t="s">
        <v>2607</v>
      </c>
      <c r="C615" s="58" t="s">
        <v>446</v>
      </c>
      <c r="D615" s="58" t="s">
        <v>447</v>
      </c>
      <c r="E615" s="58">
        <v>45433</v>
      </c>
      <c r="F615" s="58" t="s">
        <v>297</v>
      </c>
      <c r="G615" s="48">
        <v>100</v>
      </c>
      <c r="H615" s="48">
        <v>1701000</v>
      </c>
      <c r="I615" s="48">
        <v>17010000</v>
      </c>
      <c r="K615" s="68" t="str">
        <f t="shared" si="9"/>
        <v>Спир</v>
      </c>
    </row>
    <row r="616" spans="1:11">
      <c r="A616" s="58">
        <v>5420910</v>
      </c>
      <c r="B616" s="58" t="s">
        <v>2607</v>
      </c>
      <c r="C616" s="58" t="s">
        <v>468</v>
      </c>
      <c r="D616" s="58" t="s">
        <v>469</v>
      </c>
      <c r="E616" s="58">
        <v>45285</v>
      </c>
      <c r="F616" s="58" t="s">
        <v>296</v>
      </c>
      <c r="G616" s="48">
        <v>200</v>
      </c>
      <c r="H616" s="48">
        <v>1851078</v>
      </c>
      <c r="I616" s="48">
        <v>37021560</v>
      </c>
      <c r="K616" s="68" t="str">
        <f t="shared" si="9"/>
        <v>Спир</v>
      </c>
    </row>
    <row r="617" spans="1:11">
      <c r="A617" s="58">
        <v>5420911</v>
      </c>
      <c r="B617" s="58" t="s">
        <v>2607</v>
      </c>
      <c r="C617" s="58" t="s">
        <v>294</v>
      </c>
      <c r="D617" s="58" t="s">
        <v>295</v>
      </c>
      <c r="E617" s="58">
        <v>45285</v>
      </c>
      <c r="F617" s="58" t="s">
        <v>296</v>
      </c>
      <c r="G617" s="48">
        <v>250</v>
      </c>
      <c r="H617" s="48">
        <v>1851077</v>
      </c>
      <c r="I617" s="48">
        <v>46276925</v>
      </c>
      <c r="K617" s="68" t="str">
        <f t="shared" si="9"/>
        <v>Спир</v>
      </c>
    </row>
    <row r="618" spans="1:11">
      <c r="A618" s="58">
        <v>5421404</v>
      </c>
      <c r="B618" s="58" t="s">
        <v>2607</v>
      </c>
      <c r="C618" s="58" t="s">
        <v>580</v>
      </c>
      <c r="D618" s="58" t="s">
        <v>203</v>
      </c>
      <c r="E618" s="58">
        <v>18521</v>
      </c>
      <c r="F618" s="58" t="s">
        <v>134</v>
      </c>
      <c r="G618" s="48">
        <v>100</v>
      </c>
      <c r="H618" s="48">
        <v>5750099</v>
      </c>
      <c r="I618" s="48">
        <v>5750099</v>
      </c>
      <c r="K618" s="68" t="str">
        <f t="shared" si="9"/>
        <v>Бард</v>
      </c>
    </row>
    <row r="619" spans="1:11">
      <c r="A619" s="58">
        <v>5421405</v>
      </c>
      <c r="B619" s="58" t="s">
        <v>2607</v>
      </c>
      <c r="C619" s="58" t="s">
        <v>135</v>
      </c>
      <c r="D619" s="58" t="s">
        <v>136</v>
      </c>
      <c r="E619" s="58">
        <v>18521</v>
      </c>
      <c r="F619" s="58" t="s">
        <v>134</v>
      </c>
      <c r="G619" s="48">
        <v>500</v>
      </c>
      <c r="H619" s="48">
        <v>5750000</v>
      </c>
      <c r="I619" s="48">
        <v>28750000</v>
      </c>
      <c r="K619" s="68" t="str">
        <f t="shared" si="9"/>
        <v>Бард</v>
      </c>
    </row>
    <row r="620" spans="1:11">
      <c r="A620" s="58">
        <v>5422332</v>
      </c>
      <c r="B620" s="58" t="s">
        <v>2607</v>
      </c>
      <c r="C620" s="58" t="s">
        <v>502</v>
      </c>
      <c r="D620" s="58" t="s">
        <v>503</v>
      </c>
      <c r="E620" s="58">
        <v>45285</v>
      </c>
      <c r="F620" s="58" t="s">
        <v>296</v>
      </c>
      <c r="G620" s="48">
        <v>140</v>
      </c>
      <c r="H620" s="48">
        <v>1850799</v>
      </c>
      <c r="I620" s="48">
        <v>25911186</v>
      </c>
      <c r="K620" s="68" t="str">
        <f t="shared" si="9"/>
        <v>Спир</v>
      </c>
    </row>
    <row r="621" spans="1:11">
      <c r="A621" s="58">
        <v>5422333</v>
      </c>
      <c r="B621" s="58" t="s">
        <v>2607</v>
      </c>
      <c r="C621" s="58" t="s">
        <v>460</v>
      </c>
      <c r="D621" s="58" t="s">
        <v>461</v>
      </c>
      <c r="E621" s="58">
        <v>45284</v>
      </c>
      <c r="F621" s="58" t="s">
        <v>293</v>
      </c>
      <c r="G621" s="48">
        <v>3200</v>
      </c>
      <c r="H621" s="48">
        <v>1860788</v>
      </c>
      <c r="I621" s="48">
        <v>595452160</v>
      </c>
      <c r="K621" s="68" t="str">
        <f t="shared" si="9"/>
        <v>Спир</v>
      </c>
    </row>
    <row r="622" spans="1:11">
      <c r="A622" s="58">
        <v>5423139</v>
      </c>
      <c r="B622" s="58" t="s">
        <v>2261</v>
      </c>
      <c r="C622" s="58" t="s">
        <v>423</v>
      </c>
      <c r="D622" s="58" t="s">
        <v>341</v>
      </c>
      <c r="E622" s="58">
        <v>45433</v>
      </c>
      <c r="F622" s="58" t="s">
        <v>297</v>
      </c>
      <c r="G622" s="48">
        <v>100</v>
      </c>
      <c r="H622" s="48">
        <v>1709000</v>
      </c>
      <c r="I622" s="48">
        <v>17090000</v>
      </c>
      <c r="K622" s="68" t="str">
        <f t="shared" si="9"/>
        <v>Спир</v>
      </c>
    </row>
    <row r="623" spans="1:11">
      <c r="A623" s="58">
        <v>5423185</v>
      </c>
      <c r="B623" s="58" t="s">
        <v>2261</v>
      </c>
      <c r="C623" s="58" t="s">
        <v>434</v>
      </c>
      <c r="D623" s="58" t="s">
        <v>435</v>
      </c>
      <c r="E623" s="58">
        <v>45285</v>
      </c>
      <c r="F623" s="58" t="s">
        <v>296</v>
      </c>
      <c r="G623" s="48">
        <v>100</v>
      </c>
      <c r="H623" s="48">
        <v>1850777</v>
      </c>
      <c r="I623" s="48">
        <v>18507770</v>
      </c>
      <c r="K623" s="68" t="str">
        <f t="shared" si="9"/>
        <v>Спир</v>
      </c>
    </row>
    <row r="624" spans="1:11">
      <c r="A624" s="58">
        <v>5423186</v>
      </c>
      <c r="B624" s="58" t="s">
        <v>2261</v>
      </c>
      <c r="C624" s="58" t="s">
        <v>331</v>
      </c>
      <c r="D624" s="58" t="s">
        <v>332</v>
      </c>
      <c r="E624" s="58">
        <v>45285</v>
      </c>
      <c r="F624" s="58" t="s">
        <v>296</v>
      </c>
      <c r="G624" s="48">
        <v>480</v>
      </c>
      <c r="H624" s="48">
        <v>1850177</v>
      </c>
      <c r="I624" s="48">
        <v>88808496</v>
      </c>
      <c r="K624" s="68" t="str">
        <f t="shared" si="9"/>
        <v>Спир</v>
      </c>
    </row>
    <row r="625" spans="1:11">
      <c r="A625" s="58">
        <v>5423187</v>
      </c>
      <c r="B625" s="58" t="s">
        <v>2261</v>
      </c>
      <c r="C625" s="58" t="s">
        <v>331</v>
      </c>
      <c r="D625" s="58" t="s">
        <v>332</v>
      </c>
      <c r="E625" s="58">
        <v>45285</v>
      </c>
      <c r="F625" s="58" t="s">
        <v>296</v>
      </c>
      <c r="G625" s="48">
        <v>480</v>
      </c>
      <c r="H625" s="48">
        <v>1850177</v>
      </c>
      <c r="I625" s="48">
        <v>88808496</v>
      </c>
      <c r="K625" s="68" t="str">
        <f t="shared" si="9"/>
        <v>Спир</v>
      </c>
    </row>
    <row r="626" spans="1:11">
      <c r="A626" s="58">
        <v>5423638</v>
      </c>
      <c r="B626" s="58" t="s">
        <v>2261</v>
      </c>
      <c r="C626" s="58" t="s">
        <v>2608</v>
      </c>
      <c r="D626" s="58" t="s">
        <v>2609</v>
      </c>
      <c r="E626" s="58">
        <v>18521</v>
      </c>
      <c r="F626" s="58" t="s">
        <v>134</v>
      </c>
      <c r="G626" s="48">
        <v>100</v>
      </c>
      <c r="H626" s="48">
        <v>5760999</v>
      </c>
      <c r="I626" s="48">
        <v>5760999</v>
      </c>
      <c r="K626" s="68" t="str">
        <f t="shared" si="9"/>
        <v>Бард</v>
      </c>
    </row>
    <row r="627" spans="1:11">
      <c r="A627" s="58">
        <v>5423639</v>
      </c>
      <c r="B627" s="58" t="s">
        <v>2261</v>
      </c>
      <c r="C627" s="58" t="s">
        <v>2608</v>
      </c>
      <c r="D627" s="58" t="s">
        <v>2609</v>
      </c>
      <c r="E627" s="58">
        <v>18521</v>
      </c>
      <c r="F627" s="58" t="s">
        <v>134</v>
      </c>
      <c r="G627" s="48">
        <v>100</v>
      </c>
      <c r="H627" s="48">
        <v>5755999</v>
      </c>
      <c r="I627" s="48">
        <v>5755999</v>
      </c>
      <c r="K627" s="68" t="str">
        <f t="shared" si="9"/>
        <v>Бард</v>
      </c>
    </row>
    <row r="628" spans="1:11">
      <c r="A628" s="58">
        <v>5423640</v>
      </c>
      <c r="B628" s="58" t="s">
        <v>2261</v>
      </c>
      <c r="C628" s="58" t="s">
        <v>135</v>
      </c>
      <c r="D628" s="58" t="s">
        <v>136</v>
      </c>
      <c r="E628" s="58">
        <v>18521</v>
      </c>
      <c r="F628" s="58" t="s">
        <v>134</v>
      </c>
      <c r="G628" s="48">
        <v>400</v>
      </c>
      <c r="H628" s="48">
        <v>5750000</v>
      </c>
      <c r="I628" s="48">
        <v>23000000</v>
      </c>
      <c r="K628" s="68" t="str">
        <f t="shared" si="9"/>
        <v>Бард</v>
      </c>
    </row>
    <row r="629" spans="1:11">
      <c r="A629" s="58">
        <v>5424387</v>
      </c>
      <c r="B629" s="58" t="s">
        <v>2261</v>
      </c>
      <c r="C629" s="58" t="s">
        <v>413</v>
      </c>
      <c r="D629" s="58" t="s">
        <v>414</v>
      </c>
      <c r="E629" s="58">
        <v>45433</v>
      </c>
      <c r="F629" s="58" t="s">
        <v>297</v>
      </c>
      <c r="G629" s="48">
        <v>50</v>
      </c>
      <c r="H629" s="48">
        <v>1701001</v>
      </c>
      <c r="I629" s="48">
        <v>8505005</v>
      </c>
      <c r="K629" s="68" t="str">
        <f t="shared" si="9"/>
        <v>Спир</v>
      </c>
    </row>
    <row r="630" spans="1:11">
      <c r="A630" s="58">
        <v>5424409</v>
      </c>
      <c r="B630" s="58" t="s">
        <v>2261</v>
      </c>
      <c r="C630" s="58" t="s">
        <v>309</v>
      </c>
      <c r="D630" s="58" t="s">
        <v>310</v>
      </c>
      <c r="E630" s="58">
        <v>45285</v>
      </c>
      <c r="F630" s="58" t="s">
        <v>296</v>
      </c>
      <c r="G630" s="48">
        <v>1200</v>
      </c>
      <c r="H630" s="48">
        <v>1852999.99</v>
      </c>
      <c r="I630" s="48">
        <v>222359998.80000001</v>
      </c>
      <c r="K630" s="68" t="str">
        <f t="shared" si="9"/>
        <v>Спир</v>
      </c>
    </row>
    <row r="631" spans="1:11">
      <c r="A631" s="58">
        <v>5424410</v>
      </c>
      <c r="B631" s="58" t="s">
        <v>2261</v>
      </c>
      <c r="C631" s="58" t="s">
        <v>440</v>
      </c>
      <c r="D631" s="58" t="s">
        <v>441</v>
      </c>
      <c r="E631" s="58">
        <v>45285</v>
      </c>
      <c r="F631" s="58" t="s">
        <v>296</v>
      </c>
      <c r="G631" s="48">
        <v>200</v>
      </c>
      <c r="H631" s="48">
        <v>1850007</v>
      </c>
      <c r="I631" s="48">
        <v>37000140</v>
      </c>
      <c r="K631" s="68" t="str">
        <f t="shared" si="9"/>
        <v>Спир</v>
      </c>
    </row>
    <row r="632" spans="1:11">
      <c r="A632" s="58">
        <v>5424411</v>
      </c>
      <c r="B632" s="58" t="s">
        <v>2261</v>
      </c>
      <c r="C632" s="58" t="s">
        <v>2610</v>
      </c>
      <c r="D632" s="58" t="s">
        <v>2611</v>
      </c>
      <c r="E632" s="58">
        <v>45285</v>
      </c>
      <c r="F632" s="58" t="s">
        <v>296</v>
      </c>
      <c r="G632" s="48">
        <v>150</v>
      </c>
      <c r="H632" s="48">
        <v>1850000</v>
      </c>
      <c r="I632" s="48">
        <v>27750000</v>
      </c>
      <c r="K632" s="68" t="str">
        <f t="shared" si="9"/>
        <v>Спир</v>
      </c>
    </row>
    <row r="633" spans="1:11">
      <c r="A633" s="58">
        <v>5425152</v>
      </c>
      <c r="B633" s="58" t="s">
        <v>2266</v>
      </c>
      <c r="C633" s="58" t="s">
        <v>476</v>
      </c>
      <c r="D633" s="58" t="s">
        <v>477</v>
      </c>
      <c r="E633" s="58">
        <v>45433</v>
      </c>
      <c r="F633" s="58" t="s">
        <v>297</v>
      </c>
      <c r="G633" s="48">
        <v>200</v>
      </c>
      <c r="H633" s="48">
        <v>1701001</v>
      </c>
      <c r="I633" s="48">
        <v>34020020</v>
      </c>
      <c r="K633" s="68" t="str">
        <f t="shared" si="9"/>
        <v>Спир</v>
      </c>
    </row>
    <row r="634" spans="1:11">
      <c r="A634" s="58">
        <v>5425205</v>
      </c>
      <c r="B634" s="58" t="s">
        <v>2266</v>
      </c>
      <c r="C634" s="58" t="s">
        <v>415</v>
      </c>
      <c r="D634" s="58" t="s">
        <v>416</v>
      </c>
      <c r="E634" s="58">
        <v>45285</v>
      </c>
      <c r="F634" s="58" t="s">
        <v>296</v>
      </c>
      <c r="G634" s="48">
        <v>2500</v>
      </c>
      <c r="H634" s="48">
        <v>1852177</v>
      </c>
      <c r="I634" s="48">
        <v>463044250</v>
      </c>
      <c r="K634" s="68" t="str">
        <f t="shared" si="9"/>
        <v>Спир</v>
      </c>
    </row>
    <row r="635" spans="1:11">
      <c r="A635" s="58">
        <v>5425206</v>
      </c>
      <c r="B635" s="58" t="s">
        <v>2266</v>
      </c>
      <c r="C635" s="58" t="s">
        <v>415</v>
      </c>
      <c r="D635" s="58" t="s">
        <v>416</v>
      </c>
      <c r="E635" s="58">
        <v>45285</v>
      </c>
      <c r="F635" s="58" t="s">
        <v>296</v>
      </c>
      <c r="G635" s="48">
        <v>800</v>
      </c>
      <c r="H635" s="48">
        <v>1852177</v>
      </c>
      <c r="I635" s="48">
        <v>148174160</v>
      </c>
      <c r="K635" s="68" t="str">
        <f t="shared" si="9"/>
        <v>Спир</v>
      </c>
    </row>
    <row r="636" spans="1:11">
      <c r="A636" s="58">
        <v>5425207</v>
      </c>
      <c r="B636" s="58" t="s">
        <v>2266</v>
      </c>
      <c r="C636" s="58" t="s">
        <v>592</v>
      </c>
      <c r="D636" s="58" t="s">
        <v>593</v>
      </c>
      <c r="E636" s="58">
        <v>45285</v>
      </c>
      <c r="F636" s="58" t="s">
        <v>296</v>
      </c>
      <c r="G636" s="48">
        <v>200</v>
      </c>
      <c r="H636" s="48">
        <v>1850100</v>
      </c>
      <c r="I636" s="48">
        <v>37002000</v>
      </c>
      <c r="K636" s="68" t="str">
        <f t="shared" si="9"/>
        <v>Спир</v>
      </c>
    </row>
    <row r="637" spans="1:11">
      <c r="A637" s="58">
        <v>5425208</v>
      </c>
      <c r="B637" s="58" t="s">
        <v>2266</v>
      </c>
      <c r="C637" s="58" t="s">
        <v>317</v>
      </c>
      <c r="D637" s="58" t="s">
        <v>318</v>
      </c>
      <c r="E637" s="58">
        <v>45285</v>
      </c>
      <c r="F637" s="58" t="s">
        <v>296</v>
      </c>
      <c r="G637" s="48">
        <v>500</v>
      </c>
      <c r="H637" s="48">
        <v>1850008</v>
      </c>
      <c r="I637" s="48">
        <v>92500400</v>
      </c>
      <c r="K637" s="68" t="str">
        <f t="shared" si="9"/>
        <v>Спир</v>
      </c>
    </row>
    <row r="638" spans="1:11">
      <c r="A638" s="58">
        <v>5425209</v>
      </c>
      <c r="B638" s="58" t="s">
        <v>2266</v>
      </c>
      <c r="C638" s="58" t="s">
        <v>331</v>
      </c>
      <c r="D638" s="58" t="s">
        <v>332</v>
      </c>
      <c r="E638" s="58">
        <v>45285</v>
      </c>
      <c r="F638" s="58" t="s">
        <v>296</v>
      </c>
      <c r="G638" s="48">
        <v>480</v>
      </c>
      <c r="H638" s="48">
        <v>1850007</v>
      </c>
      <c r="I638" s="48">
        <v>88800336</v>
      </c>
      <c r="K638" s="68" t="str">
        <f t="shared" si="9"/>
        <v>Спир</v>
      </c>
    </row>
    <row r="639" spans="1:11">
      <c r="A639" s="58">
        <v>5425210</v>
      </c>
      <c r="B639" s="58" t="s">
        <v>2266</v>
      </c>
      <c r="C639" s="58" t="s">
        <v>331</v>
      </c>
      <c r="D639" s="58" t="s">
        <v>332</v>
      </c>
      <c r="E639" s="58">
        <v>45285</v>
      </c>
      <c r="F639" s="58" t="s">
        <v>296</v>
      </c>
      <c r="G639" s="48">
        <v>480</v>
      </c>
      <c r="H639" s="48">
        <v>1850007</v>
      </c>
      <c r="I639" s="48">
        <v>88800336</v>
      </c>
      <c r="K639" s="68" t="str">
        <f t="shared" si="9"/>
        <v>Спир</v>
      </c>
    </row>
    <row r="640" spans="1:11">
      <c r="A640" s="58">
        <v>5426203</v>
      </c>
      <c r="B640" s="58" t="s">
        <v>2266</v>
      </c>
      <c r="C640" s="58" t="s">
        <v>424</v>
      </c>
      <c r="D640" s="58" t="s">
        <v>425</v>
      </c>
      <c r="E640" s="58">
        <v>54511</v>
      </c>
      <c r="F640" s="58" t="s">
        <v>1186</v>
      </c>
      <c r="G640" s="48">
        <v>30000</v>
      </c>
      <c r="H640" s="48">
        <v>185000000</v>
      </c>
      <c r="I640" s="48">
        <v>5550000000</v>
      </c>
      <c r="K640" s="68" t="str">
        <f t="shared" si="9"/>
        <v>Спир</v>
      </c>
    </row>
    <row r="641" spans="1:11">
      <c r="A641" s="58">
        <v>5426426</v>
      </c>
      <c r="B641" s="58" t="s">
        <v>2266</v>
      </c>
      <c r="C641" s="58" t="s">
        <v>2612</v>
      </c>
      <c r="D641" s="58" t="s">
        <v>2613</v>
      </c>
      <c r="E641" s="58">
        <v>45433</v>
      </c>
      <c r="F641" s="58" t="s">
        <v>297</v>
      </c>
      <c r="G641" s="48">
        <v>150</v>
      </c>
      <c r="H641" s="48">
        <v>1702000</v>
      </c>
      <c r="I641" s="48">
        <v>25530000</v>
      </c>
      <c r="K641" s="68" t="str">
        <f t="shared" si="9"/>
        <v>Спир</v>
      </c>
    </row>
    <row r="642" spans="1:11">
      <c r="A642" s="58">
        <v>5426552</v>
      </c>
      <c r="B642" s="58" t="s">
        <v>2266</v>
      </c>
      <c r="C642" s="58" t="s">
        <v>132</v>
      </c>
      <c r="D642" s="58" t="s">
        <v>133</v>
      </c>
      <c r="E642" s="58">
        <v>18521</v>
      </c>
      <c r="F642" s="58" t="s">
        <v>134</v>
      </c>
      <c r="G642" s="48">
        <v>200</v>
      </c>
      <c r="H642" s="48">
        <v>5750205</v>
      </c>
      <c r="I642" s="48">
        <v>11500410</v>
      </c>
      <c r="K642" s="68" t="str">
        <f t="shared" si="9"/>
        <v>Бард</v>
      </c>
    </row>
    <row r="643" spans="1:11">
      <c r="A643" s="58">
        <v>5426553</v>
      </c>
      <c r="B643" s="58" t="s">
        <v>2266</v>
      </c>
      <c r="C643" s="58" t="s">
        <v>135</v>
      </c>
      <c r="D643" s="58" t="s">
        <v>136</v>
      </c>
      <c r="E643" s="58">
        <v>18521</v>
      </c>
      <c r="F643" s="58" t="s">
        <v>134</v>
      </c>
      <c r="G643" s="48">
        <v>400</v>
      </c>
      <c r="H643" s="48">
        <v>5750000</v>
      </c>
      <c r="I643" s="48">
        <v>23000000</v>
      </c>
      <c r="K643" s="68" t="str">
        <f t="shared" si="9"/>
        <v>Бард</v>
      </c>
    </row>
    <row r="644" spans="1:11">
      <c r="A644" s="58">
        <v>5427250</v>
      </c>
      <c r="B644" s="58" t="s">
        <v>2273</v>
      </c>
      <c r="C644" s="58" t="s">
        <v>1167</v>
      </c>
      <c r="D644" s="58" t="s">
        <v>1168</v>
      </c>
      <c r="E644" s="58">
        <v>45285</v>
      </c>
      <c r="F644" s="58" t="s">
        <v>296</v>
      </c>
      <c r="G644" s="48">
        <v>200</v>
      </c>
      <c r="H644" s="48">
        <v>1851000</v>
      </c>
      <c r="I644" s="48">
        <v>37020000</v>
      </c>
      <c r="K644" s="68" t="str">
        <f t="shared" si="9"/>
        <v>Спир</v>
      </c>
    </row>
    <row r="645" spans="1:11">
      <c r="A645" s="58">
        <v>5427251</v>
      </c>
      <c r="B645" s="58" t="s">
        <v>2273</v>
      </c>
      <c r="C645" s="58" t="s">
        <v>460</v>
      </c>
      <c r="D645" s="58" t="s">
        <v>461</v>
      </c>
      <c r="E645" s="58">
        <v>45285</v>
      </c>
      <c r="F645" s="58" t="s">
        <v>296</v>
      </c>
      <c r="G645" s="48">
        <v>3200</v>
      </c>
      <c r="H645" s="48">
        <v>1850177</v>
      </c>
      <c r="I645" s="48">
        <v>592056640</v>
      </c>
      <c r="K645" s="68" t="str">
        <f t="shared" ref="K645:K708" si="10">LEFT(F645,4)</f>
        <v>Спир</v>
      </c>
    </row>
    <row r="646" spans="1:11">
      <c r="A646" s="58">
        <v>5427252</v>
      </c>
      <c r="B646" s="58" t="s">
        <v>2273</v>
      </c>
      <c r="C646" s="58" t="s">
        <v>520</v>
      </c>
      <c r="D646" s="58" t="s">
        <v>521</v>
      </c>
      <c r="E646" s="58">
        <v>45285</v>
      </c>
      <c r="F646" s="58" t="s">
        <v>296</v>
      </c>
      <c r="G646" s="48">
        <v>900</v>
      </c>
      <c r="H646" s="48">
        <v>1850077</v>
      </c>
      <c r="I646" s="48">
        <v>166506930</v>
      </c>
      <c r="K646" s="68" t="str">
        <f t="shared" si="10"/>
        <v>Спир</v>
      </c>
    </row>
    <row r="647" spans="1:11">
      <c r="A647" s="58">
        <v>5427704</v>
      </c>
      <c r="B647" s="58" t="s">
        <v>2273</v>
      </c>
      <c r="C647" s="58" t="s">
        <v>201</v>
      </c>
      <c r="D647" s="58" t="s">
        <v>202</v>
      </c>
      <c r="E647" s="58">
        <v>18521</v>
      </c>
      <c r="F647" s="58" t="s">
        <v>134</v>
      </c>
      <c r="G647" s="48">
        <v>100</v>
      </c>
      <c r="H647" s="48">
        <v>5760000</v>
      </c>
      <c r="I647" s="48">
        <v>5760000</v>
      </c>
      <c r="K647" s="68" t="str">
        <f t="shared" si="10"/>
        <v>Бард</v>
      </c>
    </row>
    <row r="648" spans="1:11">
      <c r="A648" s="58">
        <v>5427705</v>
      </c>
      <c r="B648" s="58" t="s">
        <v>2273</v>
      </c>
      <c r="C648" s="58" t="s">
        <v>135</v>
      </c>
      <c r="D648" s="58" t="s">
        <v>136</v>
      </c>
      <c r="E648" s="58">
        <v>18521</v>
      </c>
      <c r="F648" s="58" t="s">
        <v>134</v>
      </c>
      <c r="G648" s="48">
        <v>500</v>
      </c>
      <c r="H648" s="48">
        <v>5750000</v>
      </c>
      <c r="I648" s="48">
        <v>28750000</v>
      </c>
      <c r="K648" s="68" t="str">
        <f t="shared" si="10"/>
        <v>Бард</v>
      </c>
    </row>
    <row r="649" spans="1:11">
      <c r="A649" s="58">
        <v>5428507</v>
      </c>
      <c r="B649" s="58" t="s">
        <v>2273</v>
      </c>
      <c r="C649" s="58" t="s">
        <v>520</v>
      </c>
      <c r="D649" s="58" t="s">
        <v>521</v>
      </c>
      <c r="E649" s="58">
        <v>45285</v>
      </c>
      <c r="F649" s="58" t="s">
        <v>296</v>
      </c>
      <c r="G649" s="48">
        <v>100</v>
      </c>
      <c r="H649" s="48">
        <v>1851555</v>
      </c>
      <c r="I649" s="48">
        <v>18515550</v>
      </c>
      <c r="K649" s="68" t="str">
        <f t="shared" si="10"/>
        <v>Спир</v>
      </c>
    </row>
    <row r="650" spans="1:11">
      <c r="A650" s="58">
        <v>5428508</v>
      </c>
      <c r="B650" s="58" t="s">
        <v>2273</v>
      </c>
      <c r="C650" s="58" t="s">
        <v>518</v>
      </c>
      <c r="D650" s="58" t="s">
        <v>519</v>
      </c>
      <c r="E650" s="58">
        <v>45285</v>
      </c>
      <c r="F650" s="58" t="s">
        <v>296</v>
      </c>
      <c r="G650" s="48">
        <v>500</v>
      </c>
      <c r="H650" s="48">
        <v>1851444</v>
      </c>
      <c r="I650" s="48">
        <v>92572200</v>
      </c>
      <c r="K650" s="68" t="str">
        <f t="shared" si="10"/>
        <v>Спир</v>
      </c>
    </row>
    <row r="651" spans="1:11">
      <c r="A651" s="58">
        <v>5429380</v>
      </c>
      <c r="B651" s="58" t="s">
        <v>2572</v>
      </c>
      <c r="C651" s="58" t="s">
        <v>1216</v>
      </c>
      <c r="D651" s="58" t="s">
        <v>1217</v>
      </c>
      <c r="E651" s="58">
        <v>45285</v>
      </c>
      <c r="F651" s="58" t="s">
        <v>296</v>
      </c>
      <c r="G651" s="48">
        <v>1000</v>
      </c>
      <c r="H651" s="48">
        <v>1851185</v>
      </c>
      <c r="I651" s="48">
        <v>185118500</v>
      </c>
      <c r="K651" s="68" t="str">
        <f t="shared" si="10"/>
        <v>Спир</v>
      </c>
    </row>
    <row r="652" spans="1:11">
      <c r="A652" s="58">
        <v>5429381</v>
      </c>
      <c r="B652" s="58" t="s">
        <v>2572</v>
      </c>
      <c r="C652" s="58" t="s">
        <v>294</v>
      </c>
      <c r="D652" s="58" t="s">
        <v>295</v>
      </c>
      <c r="E652" s="58">
        <v>45285</v>
      </c>
      <c r="F652" s="58" t="s">
        <v>296</v>
      </c>
      <c r="G652" s="48">
        <v>250</v>
      </c>
      <c r="H652" s="48">
        <v>1851007</v>
      </c>
      <c r="I652" s="48">
        <v>46275175</v>
      </c>
      <c r="K652" s="68" t="str">
        <f t="shared" si="10"/>
        <v>Спир</v>
      </c>
    </row>
    <row r="653" spans="1:11">
      <c r="A653" s="58">
        <v>5429382</v>
      </c>
      <c r="B653" s="58" t="s">
        <v>2572</v>
      </c>
      <c r="C653" s="58" t="s">
        <v>331</v>
      </c>
      <c r="D653" s="58" t="s">
        <v>332</v>
      </c>
      <c r="E653" s="58">
        <v>45285</v>
      </c>
      <c r="F653" s="58" t="s">
        <v>296</v>
      </c>
      <c r="G653" s="48">
        <v>480</v>
      </c>
      <c r="H653" s="48">
        <v>1851000</v>
      </c>
      <c r="I653" s="48">
        <v>88848000</v>
      </c>
      <c r="K653" s="68" t="str">
        <f t="shared" si="10"/>
        <v>Спир</v>
      </c>
    </row>
    <row r="654" spans="1:11">
      <c r="A654" s="58">
        <v>5429383</v>
      </c>
      <c r="B654" s="58" t="s">
        <v>2572</v>
      </c>
      <c r="C654" s="58" t="s">
        <v>331</v>
      </c>
      <c r="D654" s="58" t="s">
        <v>332</v>
      </c>
      <c r="E654" s="58">
        <v>45285</v>
      </c>
      <c r="F654" s="58" t="s">
        <v>296</v>
      </c>
      <c r="G654" s="48">
        <v>480</v>
      </c>
      <c r="H654" s="48">
        <v>1850777</v>
      </c>
      <c r="I654" s="48">
        <v>88837296</v>
      </c>
      <c r="K654" s="68" t="str">
        <f t="shared" si="10"/>
        <v>Спир</v>
      </c>
    </row>
    <row r="655" spans="1:11">
      <c r="A655" s="58">
        <v>5429827</v>
      </c>
      <c r="B655" s="58" t="s">
        <v>2572</v>
      </c>
      <c r="C655" s="58" t="s">
        <v>1172</v>
      </c>
      <c r="D655" s="58" t="s">
        <v>1173</v>
      </c>
      <c r="E655" s="58">
        <v>18521</v>
      </c>
      <c r="F655" s="58" t="s">
        <v>134</v>
      </c>
      <c r="G655" s="48">
        <v>100</v>
      </c>
      <c r="H655" s="48">
        <v>5755999</v>
      </c>
      <c r="I655" s="48">
        <v>5755999</v>
      </c>
      <c r="K655" s="68" t="str">
        <f t="shared" si="10"/>
        <v>Бард</v>
      </c>
    </row>
    <row r="656" spans="1:11">
      <c r="A656" s="58">
        <v>5429828</v>
      </c>
      <c r="B656" s="58" t="s">
        <v>2572</v>
      </c>
      <c r="C656" s="58" t="s">
        <v>135</v>
      </c>
      <c r="D656" s="58" t="s">
        <v>136</v>
      </c>
      <c r="E656" s="58">
        <v>18521</v>
      </c>
      <c r="F656" s="58" t="s">
        <v>134</v>
      </c>
      <c r="G656" s="48">
        <v>500</v>
      </c>
      <c r="H656" s="48">
        <v>5750000</v>
      </c>
      <c r="I656" s="48">
        <v>28750000</v>
      </c>
      <c r="K656" s="68" t="str">
        <f t="shared" si="10"/>
        <v>Бард</v>
      </c>
    </row>
    <row r="657" spans="1:11">
      <c r="A657" s="58">
        <v>5430600</v>
      </c>
      <c r="B657" s="58" t="s">
        <v>2572</v>
      </c>
      <c r="C657" s="58" t="s">
        <v>313</v>
      </c>
      <c r="D657" s="58" t="s">
        <v>314</v>
      </c>
      <c r="E657" s="58">
        <v>45285</v>
      </c>
      <c r="F657" s="58" t="s">
        <v>296</v>
      </c>
      <c r="G657" s="48">
        <v>200</v>
      </c>
      <c r="H657" s="48">
        <v>1850100</v>
      </c>
      <c r="I657" s="48">
        <v>37002000</v>
      </c>
      <c r="K657" s="68" t="str">
        <f t="shared" si="10"/>
        <v>Спир</v>
      </c>
    </row>
    <row r="658" spans="1:11">
      <c r="A658" s="58">
        <v>5430601</v>
      </c>
      <c r="B658" s="58" t="s">
        <v>2572</v>
      </c>
      <c r="C658" s="58" t="s">
        <v>315</v>
      </c>
      <c r="D658" s="58" t="s">
        <v>316</v>
      </c>
      <c r="E658" s="58">
        <v>45285</v>
      </c>
      <c r="F658" s="58" t="s">
        <v>296</v>
      </c>
      <c r="G658" s="48">
        <v>20</v>
      </c>
      <c r="H658" s="48">
        <v>1850007</v>
      </c>
      <c r="I658" s="48">
        <v>3700014</v>
      </c>
      <c r="K658" s="68" t="str">
        <f t="shared" si="10"/>
        <v>Спир</v>
      </c>
    </row>
    <row r="659" spans="1:11">
      <c r="A659" s="58">
        <v>5430602</v>
      </c>
      <c r="B659" s="58" t="s">
        <v>2572</v>
      </c>
      <c r="C659" s="58" t="s">
        <v>294</v>
      </c>
      <c r="D659" s="58" t="s">
        <v>295</v>
      </c>
      <c r="E659" s="58">
        <v>45285</v>
      </c>
      <c r="F659" s="58" t="s">
        <v>296</v>
      </c>
      <c r="G659" s="48">
        <v>250</v>
      </c>
      <c r="H659" s="48">
        <v>1850007</v>
      </c>
      <c r="I659" s="48">
        <v>46250175</v>
      </c>
      <c r="K659" s="68" t="str">
        <f t="shared" si="10"/>
        <v>Спир</v>
      </c>
    </row>
    <row r="660" spans="1:11">
      <c r="A660" s="58">
        <v>5431419</v>
      </c>
      <c r="B660" s="58" t="s">
        <v>2614</v>
      </c>
      <c r="C660" s="58" t="s">
        <v>602</v>
      </c>
      <c r="D660" s="58" t="s">
        <v>603</v>
      </c>
      <c r="E660" s="58">
        <v>45285</v>
      </c>
      <c r="F660" s="58" t="s">
        <v>296</v>
      </c>
      <c r="G660" s="48">
        <v>50</v>
      </c>
      <c r="H660" s="48">
        <v>1851160</v>
      </c>
      <c r="I660" s="48">
        <v>9255800</v>
      </c>
      <c r="K660" s="68" t="str">
        <f t="shared" si="10"/>
        <v>Спир</v>
      </c>
    </row>
    <row r="661" spans="1:11">
      <c r="A661" s="58">
        <v>5431420</v>
      </c>
      <c r="B661" s="58" t="s">
        <v>2614</v>
      </c>
      <c r="C661" s="58" t="s">
        <v>2615</v>
      </c>
      <c r="D661" s="58" t="s">
        <v>2616</v>
      </c>
      <c r="E661" s="58">
        <v>45285</v>
      </c>
      <c r="F661" s="58" t="s">
        <v>296</v>
      </c>
      <c r="G661" s="48">
        <v>200</v>
      </c>
      <c r="H661" s="48">
        <v>1850377</v>
      </c>
      <c r="I661" s="48">
        <v>37007540</v>
      </c>
      <c r="K661" s="68" t="str">
        <f t="shared" si="10"/>
        <v>Спир</v>
      </c>
    </row>
    <row r="662" spans="1:11">
      <c r="A662" s="58">
        <v>5431421</v>
      </c>
      <c r="B662" s="58" t="s">
        <v>2614</v>
      </c>
      <c r="C662" s="58" t="s">
        <v>1202</v>
      </c>
      <c r="D662" s="58" t="s">
        <v>1203</v>
      </c>
      <c r="E662" s="58">
        <v>45285</v>
      </c>
      <c r="F662" s="58" t="s">
        <v>296</v>
      </c>
      <c r="G662" s="48">
        <v>200</v>
      </c>
      <c r="H662" s="48">
        <v>1850011</v>
      </c>
      <c r="I662" s="48">
        <v>37000220</v>
      </c>
      <c r="K662" s="68" t="str">
        <f t="shared" si="10"/>
        <v>Спир</v>
      </c>
    </row>
    <row r="663" spans="1:11">
      <c r="A663" s="58">
        <v>5431422</v>
      </c>
      <c r="B663" s="58" t="s">
        <v>2614</v>
      </c>
      <c r="C663" s="58" t="s">
        <v>313</v>
      </c>
      <c r="D663" s="58" t="s">
        <v>314</v>
      </c>
      <c r="E663" s="58">
        <v>45285</v>
      </c>
      <c r="F663" s="58" t="s">
        <v>296</v>
      </c>
      <c r="G663" s="48">
        <v>100</v>
      </c>
      <c r="H663" s="48">
        <v>1850008</v>
      </c>
      <c r="I663" s="48">
        <v>18500080</v>
      </c>
      <c r="K663" s="68" t="str">
        <f t="shared" si="10"/>
        <v>Спир</v>
      </c>
    </row>
    <row r="664" spans="1:11">
      <c r="A664" s="58">
        <v>5431423</v>
      </c>
      <c r="B664" s="58" t="s">
        <v>2614</v>
      </c>
      <c r="C664" s="58" t="s">
        <v>604</v>
      </c>
      <c r="D664" s="58" t="s">
        <v>605</v>
      </c>
      <c r="E664" s="58">
        <v>45285</v>
      </c>
      <c r="F664" s="58" t="s">
        <v>296</v>
      </c>
      <c r="G664" s="48">
        <v>100</v>
      </c>
      <c r="H664" s="48">
        <v>1850007</v>
      </c>
      <c r="I664" s="48">
        <v>18500070</v>
      </c>
      <c r="K664" s="68" t="str">
        <f t="shared" si="10"/>
        <v>Спир</v>
      </c>
    </row>
    <row r="665" spans="1:11">
      <c r="A665" s="58">
        <v>5431424</v>
      </c>
      <c r="B665" s="58" t="s">
        <v>2614</v>
      </c>
      <c r="C665" s="58" t="s">
        <v>331</v>
      </c>
      <c r="D665" s="58" t="s">
        <v>332</v>
      </c>
      <c r="E665" s="58">
        <v>45285</v>
      </c>
      <c r="F665" s="58" t="s">
        <v>296</v>
      </c>
      <c r="G665" s="48">
        <v>480</v>
      </c>
      <c r="H665" s="48">
        <v>1850000</v>
      </c>
      <c r="I665" s="48">
        <v>88800000</v>
      </c>
      <c r="K665" s="68" t="str">
        <f t="shared" si="10"/>
        <v>Спир</v>
      </c>
    </row>
    <row r="666" spans="1:11">
      <c r="A666" s="58">
        <v>5431827</v>
      </c>
      <c r="B666" s="58" t="s">
        <v>2614</v>
      </c>
      <c r="C666" s="58" t="s">
        <v>135</v>
      </c>
      <c r="D666" s="58" t="s">
        <v>136</v>
      </c>
      <c r="E666" s="58">
        <v>18521</v>
      </c>
      <c r="F666" s="58" t="s">
        <v>134</v>
      </c>
      <c r="G666" s="48">
        <v>600</v>
      </c>
      <c r="H666" s="48">
        <v>5750000</v>
      </c>
      <c r="I666" s="48">
        <v>34500000</v>
      </c>
      <c r="K666" s="68" t="str">
        <f t="shared" si="10"/>
        <v>Бард</v>
      </c>
    </row>
    <row r="667" spans="1:11">
      <c r="A667" s="58">
        <v>5432659</v>
      </c>
      <c r="B667" s="58" t="s">
        <v>2614</v>
      </c>
      <c r="C667" s="58" t="s">
        <v>474</v>
      </c>
      <c r="D667" s="58" t="s">
        <v>475</v>
      </c>
      <c r="E667" s="58">
        <v>45433</v>
      </c>
      <c r="F667" s="58" t="s">
        <v>297</v>
      </c>
      <c r="G667" s="48">
        <v>100</v>
      </c>
      <c r="H667" s="48">
        <v>1701007</v>
      </c>
      <c r="I667" s="48">
        <v>17010070</v>
      </c>
      <c r="K667" s="68" t="str">
        <f t="shared" si="10"/>
        <v>Спир</v>
      </c>
    </row>
    <row r="668" spans="1:11">
      <c r="A668" s="58">
        <v>5432660</v>
      </c>
      <c r="B668" s="58" t="s">
        <v>2614</v>
      </c>
      <c r="C668" s="58" t="s">
        <v>300</v>
      </c>
      <c r="D668" s="58" t="s">
        <v>301</v>
      </c>
      <c r="E668" s="58">
        <v>45433</v>
      </c>
      <c r="F668" s="58" t="s">
        <v>297</v>
      </c>
      <c r="G668" s="48">
        <v>100</v>
      </c>
      <c r="H668" s="48">
        <v>1701007</v>
      </c>
      <c r="I668" s="48">
        <v>17010070</v>
      </c>
      <c r="K668" s="68" t="str">
        <f t="shared" si="10"/>
        <v>Спир</v>
      </c>
    </row>
    <row r="669" spans="1:11">
      <c r="A669" s="58">
        <v>5432661</v>
      </c>
      <c r="B669" s="58" t="s">
        <v>2614</v>
      </c>
      <c r="C669" s="58" t="s">
        <v>319</v>
      </c>
      <c r="D669" s="58" t="s">
        <v>320</v>
      </c>
      <c r="E669" s="58">
        <v>45433</v>
      </c>
      <c r="F669" s="58" t="s">
        <v>297</v>
      </c>
      <c r="G669" s="48">
        <v>200</v>
      </c>
      <c r="H669" s="48">
        <v>1701007</v>
      </c>
      <c r="I669" s="48">
        <v>34020140</v>
      </c>
      <c r="K669" s="68" t="str">
        <f t="shared" si="10"/>
        <v>Спир</v>
      </c>
    </row>
    <row r="670" spans="1:11">
      <c r="A670" s="58">
        <v>5432682</v>
      </c>
      <c r="B670" s="58" t="s">
        <v>2614</v>
      </c>
      <c r="C670" s="58" t="s">
        <v>581</v>
      </c>
      <c r="D670" s="58" t="s">
        <v>582</v>
      </c>
      <c r="E670" s="58">
        <v>45285</v>
      </c>
      <c r="F670" s="58" t="s">
        <v>296</v>
      </c>
      <c r="G670" s="48">
        <v>150</v>
      </c>
      <c r="H670" s="48">
        <v>1850000</v>
      </c>
      <c r="I670" s="48">
        <v>27750000</v>
      </c>
      <c r="K670" s="68" t="str">
        <f t="shared" si="10"/>
        <v>Спир</v>
      </c>
    </row>
    <row r="671" spans="1:11">
      <c r="A671" s="58">
        <v>5433485</v>
      </c>
      <c r="B671" s="58" t="s">
        <v>2310</v>
      </c>
      <c r="C671" s="58" t="s">
        <v>342</v>
      </c>
      <c r="D671" s="58" t="s">
        <v>343</v>
      </c>
      <c r="E671" s="58">
        <v>45285</v>
      </c>
      <c r="F671" s="58" t="s">
        <v>296</v>
      </c>
      <c r="G671" s="48">
        <v>90</v>
      </c>
      <c r="H671" s="48">
        <v>1850012</v>
      </c>
      <c r="I671" s="48">
        <v>16650108</v>
      </c>
      <c r="K671" s="68" t="str">
        <f t="shared" si="10"/>
        <v>Спир</v>
      </c>
    </row>
    <row r="672" spans="1:11">
      <c r="A672" s="58">
        <v>5433486</v>
      </c>
      <c r="B672" s="58" t="s">
        <v>2310</v>
      </c>
      <c r="C672" s="58" t="s">
        <v>442</v>
      </c>
      <c r="D672" s="58" t="s">
        <v>443</v>
      </c>
      <c r="E672" s="58">
        <v>45285</v>
      </c>
      <c r="F672" s="58" t="s">
        <v>296</v>
      </c>
      <c r="G672" s="48">
        <v>300</v>
      </c>
      <c r="H672" s="48">
        <v>1850007</v>
      </c>
      <c r="I672" s="48">
        <v>55500210</v>
      </c>
      <c r="K672" s="68" t="str">
        <f t="shared" si="10"/>
        <v>Спир</v>
      </c>
    </row>
    <row r="673" spans="1:11">
      <c r="A673" s="58">
        <v>5433902</v>
      </c>
      <c r="B673" s="58" t="s">
        <v>2310</v>
      </c>
      <c r="C673" s="58" t="s">
        <v>135</v>
      </c>
      <c r="D673" s="58" t="s">
        <v>136</v>
      </c>
      <c r="E673" s="58">
        <v>18521</v>
      </c>
      <c r="F673" s="58" t="s">
        <v>134</v>
      </c>
      <c r="G673" s="48">
        <v>600</v>
      </c>
      <c r="H673" s="48">
        <v>5750000</v>
      </c>
      <c r="I673" s="48">
        <v>34500000</v>
      </c>
      <c r="K673" s="68" t="str">
        <f t="shared" si="10"/>
        <v>Бард</v>
      </c>
    </row>
    <row r="674" spans="1:11">
      <c r="A674" s="58">
        <v>5434663</v>
      </c>
      <c r="B674" s="58" t="s">
        <v>2310</v>
      </c>
      <c r="C674" s="58" t="s">
        <v>472</v>
      </c>
      <c r="D674" s="58" t="s">
        <v>473</v>
      </c>
      <c r="E674" s="58">
        <v>45433</v>
      </c>
      <c r="F674" s="58" t="s">
        <v>297</v>
      </c>
      <c r="G674" s="48">
        <v>50</v>
      </c>
      <c r="H674" s="48">
        <v>1702000</v>
      </c>
      <c r="I674" s="48">
        <v>8510000</v>
      </c>
      <c r="K674" s="68" t="str">
        <f t="shared" si="10"/>
        <v>Спир</v>
      </c>
    </row>
    <row r="675" spans="1:11">
      <c r="A675" s="58">
        <v>5434664</v>
      </c>
      <c r="B675" s="58" t="s">
        <v>2310</v>
      </c>
      <c r="C675" s="58" t="s">
        <v>2617</v>
      </c>
      <c r="D675" s="58" t="s">
        <v>2618</v>
      </c>
      <c r="E675" s="58">
        <v>45433</v>
      </c>
      <c r="F675" s="58" t="s">
        <v>297</v>
      </c>
      <c r="G675" s="48">
        <v>1000</v>
      </c>
      <c r="H675" s="48">
        <v>1701001</v>
      </c>
      <c r="I675" s="48">
        <v>170100100</v>
      </c>
      <c r="K675" s="68" t="str">
        <f t="shared" si="10"/>
        <v>Спир</v>
      </c>
    </row>
    <row r="676" spans="1:11">
      <c r="A676" s="58">
        <v>5434665</v>
      </c>
      <c r="B676" s="58" t="s">
        <v>2310</v>
      </c>
      <c r="C676" s="58" t="s">
        <v>2619</v>
      </c>
      <c r="D676" s="58" t="s">
        <v>2620</v>
      </c>
      <c r="E676" s="58">
        <v>45433</v>
      </c>
      <c r="F676" s="58" t="s">
        <v>297</v>
      </c>
      <c r="G676" s="48">
        <v>10</v>
      </c>
      <c r="H676" s="48">
        <v>1701000</v>
      </c>
      <c r="I676" s="48">
        <v>1701000</v>
      </c>
      <c r="K676" s="68" t="str">
        <f t="shared" si="10"/>
        <v>Спир</v>
      </c>
    </row>
    <row r="677" spans="1:11">
      <c r="A677" s="58">
        <v>5434704</v>
      </c>
      <c r="B677" s="58" t="s">
        <v>2310</v>
      </c>
      <c r="C677" s="58" t="s">
        <v>2621</v>
      </c>
      <c r="D677" s="58" t="s">
        <v>2622</v>
      </c>
      <c r="E677" s="58">
        <v>45285</v>
      </c>
      <c r="F677" s="58" t="s">
        <v>296</v>
      </c>
      <c r="G677" s="48">
        <v>50</v>
      </c>
      <c r="H677" s="48">
        <v>1850000</v>
      </c>
      <c r="I677" s="48">
        <v>9250000</v>
      </c>
      <c r="K677" s="68" t="str">
        <f t="shared" si="10"/>
        <v>Спир</v>
      </c>
    </row>
    <row r="678" spans="1:11">
      <c r="A678" s="58">
        <v>5435451</v>
      </c>
      <c r="B678" s="58" t="s">
        <v>2623</v>
      </c>
      <c r="C678" s="58" t="s">
        <v>423</v>
      </c>
      <c r="D678" s="58" t="s">
        <v>341</v>
      </c>
      <c r="E678" s="58">
        <v>45433</v>
      </c>
      <c r="F678" s="58" t="s">
        <v>297</v>
      </c>
      <c r="G678" s="48">
        <v>100</v>
      </c>
      <c r="H678" s="48">
        <v>1705000</v>
      </c>
      <c r="I678" s="48">
        <v>17050000</v>
      </c>
      <c r="K678" s="68" t="str">
        <f t="shared" si="10"/>
        <v>Спир</v>
      </c>
    </row>
    <row r="679" spans="1:11">
      <c r="A679" s="58">
        <v>5435452</v>
      </c>
      <c r="B679" s="58" t="s">
        <v>2623</v>
      </c>
      <c r="C679" s="58" t="s">
        <v>360</v>
      </c>
      <c r="D679" s="58" t="s">
        <v>361</v>
      </c>
      <c r="E679" s="58">
        <v>45433</v>
      </c>
      <c r="F679" s="58" t="s">
        <v>297</v>
      </c>
      <c r="G679" s="48">
        <v>100</v>
      </c>
      <c r="H679" s="48">
        <v>1701001</v>
      </c>
      <c r="I679" s="48">
        <v>17010010</v>
      </c>
      <c r="K679" s="68" t="str">
        <f t="shared" si="10"/>
        <v>Спир</v>
      </c>
    </row>
    <row r="680" spans="1:11">
      <c r="A680" s="58">
        <v>5435501</v>
      </c>
      <c r="B680" s="58" t="s">
        <v>2623</v>
      </c>
      <c r="C680" s="58" t="s">
        <v>350</v>
      </c>
      <c r="D680" s="58" t="s">
        <v>351</v>
      </c>
      <c r="E680" s="58">
        <v>45285</v>
      </c>
      <c r="F680" s="58" t="s">
        <v>296</v>
      </c>
      <c r="G680" s="48">
        <v>500</v>
      </c>
      <c r="H680" s="48">
        <v>1851077</v>
      </c>
      <c r="I680" s="48">
        <v>92553850</v>
      </c>
      <c r="K680" s="68" t="str">
        <f t="shared" si="10"/>
        <v>Спир</v>
      </c>
    </row>
    <row r="681" spans="1:11">
      <c r="A681" s="58">
        <v>5435502</v>
      </c>
      <c r="B681" s="58" t="s">
        <v>2623</v>
      </c>
      <c r="C681" s="58" t="s">
        <v>464</v>
      </c>
      <c r="D681" s="58" t="s">
        <v>465</v>
      </c>
      <c r="E681" s="58">
        <v>45285</v>
      </c>
      <c r="F681" s="58" t="s">
        <v>296</v>
      </c>
      <c r="G681" s="48">
        <v>100</v>
      </c>
      <c r="H681" s="48">
        <v>1850001</v>
      </c>
      <c r="I681" s="48">
        <v>18500010</v>
      </c>
      <c r="K681" s="68" t="str">
        <f t="shared" si="10"/>
        <v>Спир</v>
      </c>
    </row>
    <row r="682" spans="1:11">
      <c r="A682" s="58">
        <v>5435505</v>
      </c>
      <c r="B682" s="58" t="s">
        <v>2623</v>
      </c>
      <c r="C682" s="58" t="s">
        <v>442</v>
      </c>
      <c r="D682" s="58" t="s">
        <v>443</v>
      </c>
      <c r="E682" s="58">
        <v>9945284</v>
      </c>
      <c r="F682" s="58" t="s">
        <v>531</v>
      </c>
      <c r="G682" s="48">
        <v>300</v>
      </c>
      <c r="H682" s="48">
        <v>1861007</v>
      </c>
      <c r="I682" s="48">
        <v>55830210</v>
      </c>
      <c r="K682" s="68" t="str">
        <f t="shared" si="10"/>
        <v>Спир</v>
      </c>
    </row>
    <row r="683" spans="1:11">
      <c r="A683" s="58">
        <v>5435876</v>
      </c>
      <c r="B683" s="58" t="s">
        <v>2623</v>
      </c>
      <c r="C683" s="58" t="s">
        <v>132</v>
      </c>
      <c r="D683" s="58" t="s">
        <v>133</v>
      </c>
      <c r="E683" s="58">
        <v>18521</v>
      </c>
      <c r="F683" s="58" t="s">
        <v>134</v>
      </c>
      <c r="G683" s="48">
        <v>200</v>
      </c>
      <c r="H683" s="48">
        <v>5750205</v>
      </c>
      <c r="I683" s="48">
        <v>11500410</v>
      </c>
      <c r="K683" s="68" t="str">
        <f t="shared" si="10"/>
        <v>Бард</v>
      </c>
    </row>
    <row r="684" spans="1:11">
      <c r="A684" s="58">
        <v>5435877</v>
      </c>
      <c r="B684" s="58" t="s">
        <v>2623</v>
      </c>
      <c r="C684" s="58" t="s">
        <v>171</v>
      </c>
      <c r="D684" s="58" t="s">
        <v>172</v>
      </c>
      <c r="E684" s="58">
        <v>18521</v>
      </c>
      <c r="F684" s="58" t="s">
        <v>134</v>
      </c>
      <c r="G684" s="48">
        <v>400</v>
      </c>
      <c r="H684" s="48">
        <v>5750100</v>
      </c>
      <c r="I684" s="48">
        <v>23000400</v>
      </c>
      <c r="K684" s="68" t="str">
        <f t="shared" si="10"/>
        <v>Бард</v>
      </c>
    </row>
    <row r="685" spans="1:11">
      <c r="A685" s="58">
        <v>5436657</v>
      </c>
      <c r="B685" s="58" t="s">
        <v>2623</v>
      </c>
      <c r="C685" s="58" t="s">
        <v>2624</v>
      </c>
      <c r="D685" s="58" t="s">
        <v>2625</v>
      </c>
      <c r="E685" s="58">
        <v>45433</v>
      </c>
      <c r="F685" s="58" t="s">
        <v>297</v>
      </c>
      <c r="G685" s="48">
        <v>300</v>
      </c>
      <c r="H685" s="48">
        <v>1702000</v>
      </c>
      <c r="I685" s="48">
        <v>51060000</v>
      </c>
      <c r="K685" s="68" t="str">
        <f t="shared" si="10"/>
        <v>Спир</v>
      </c>
    </row>
    <row r="686" spans="1:11">
      <c r="A686" s="58">
        <v>5436658</v>
      </c>
      <c r="B686" s="58" t="s">
        <v>2623</v>
      </c>
      <c r="C686" s="58" t="s">
        <v>514</v>
      </c>
      <c r="D686" s="58" t="s">
        <v>515</v>
      </c>
      <c r="E686" s="58">
        <v>45433</v>
      </c>
      <c r="F686" s="58" t="s">
        <v>297</v>
      </c>
      <c r="G686" s="48">
        <v>100</v>
      </c>
      <c r="H686" s="48">
        <v>1701007</v>
      </c>
      <c r="I686" s="48">
        <v>17010070</v>
      </c>
      <c r="K686" s="68" t="str">
        <f t="shared" si="10"/>
        <v>Спир</v>
      </c>
    </row>
    <row r="687" spans="1:11">
      <c r="A687" s="58">
        <v>5436691</v>
      </c>
      <c r="B687" s="58" t="s">
        <v>2623</v>
      </c>
      <c r="C687" s="58" t="s">
        <v>2626</v>
      </c>
      <c r="D687" s="58" t="s">
        <v>2627</v>
      </c>
      <c r="E687" s="58">
        <v>45285</v>
      </c>
      <c r="F687" s="58" t="s">
        <v>296</v>
      </c>
      <c r="G687" s="48">
        <v>60</v>
      </c>
      <c r="H687" s="48">
        <v>1850002</v>
      </c>
      <c r="I687" s="48">
        <v>11100012</v>
      </c>
      <c r="K687" s="68" t="str">
        <f t="shared" si="10"/>
        <v>Спир</v>
      </c>
    </row>
    <row r="688" spans="1:11">
      <c r="A688" s="58">
        <v>5436692</v>
      </c>
      <c r="B688" s="58" t="s">
        <v>2623</v>
      </c>
      <c r="C688" s="58" t="s">
        <v>331</v>
      </c>
      <c r="D688" s="58" t="s">
        <v>332</v>
      </c>
      <c r="E688" s="58">
        <v>45285</v>
      </c>
      <c r="F688" s="58" t="s">
        <v>296</v>
      </c>
      <c r="G688" s="48">
        <v>480</v>
      </c>
      <c r="H688" s="48">
        <v>1850001</v>
      </c>
      <c r="I688" s="48">
        <v>88800048</v>
      </c>
      <c r="K688" s="68" t="str">
        <f t="shared" si="10"/>
        <v>Спир</v>
      </c>
    </row>
    <row r="689" spans="1:11">
      <c r="A689" s="58">
        <v>5436693</v>
      </c>
      <c r="B689" s="58" t="s">
        <v>2623</v>
      </c>
      <c r="C689" s="58" t="s">
        <v>331</v>
      </c>
      <c r="D689" s="58" t="s">
        <v>332</v>
      </c>
      <c r="E689" s="58">
        <v>45285</v>
      </c>
      <c r="F689" s="58" t="s">
        <v>296</v>
      </c>
      <c r="G689" s="48">
        <v>480</v>
      </c>
      <c r="H689" s="48">
        <v>1850001</v>
      </c>
      <c r="I689" s="48">
        <v>88800048</v>
      </c>
      <c r="K689" s="68" t="str">
        <f t="shared" si="10"/>
        <v>Спир</v>
      </c>
    </row>
    <row r="690" spans="1:11">
      <c r="A690" s="58">
        <v>5437451</v>
      </c>
      <c r="B690" s="58" t="s">
        <v>2628</v>
      </c>
      <c r="C690" s="58" t="s">
        <v>460</v>
      </c>
      <c r="D690" s="58" t="s">
        <v>461</v>
      </c>
      <c r="E690" s="58">
        <v>45284</v>
      </c>
      <c r="F690" s="58" t="s">
        <v>293</v>
      </c>
      <c r="G690" s="48">
        <v>3200</v>
      </c>
      <c r="H690" s="48">
        <v>1860007</v>
      </c>
      <c r="I690" s="48">
        <v>595202240</v>
      </c>
      <c r="K690" s="68" t="str">
        <f t="shared" si="10"/>
        <v>Спир</v>
      </c>
    </row>
    <row r="691" spans="1:11">
      <c r="A691" s="58">
        <v>5437849</v>
      </c>
      <c r="B691" s="58" t="s">
        <v>2628</v>
      </c>
      <c r="C691" s="58" t="s">
        <v>2629</v>
      </c>
      <c r="D691" s="58" t="s">
        <v>2630</v>
      </c>
      <c r="E691" s="58">
        <v>18521</v>
      </c>
      <c r="F691" s="58" t="s">
        <v>134</v>
      </c>
      <c r="G691" s="48">
        <v>100</v>
      </c>
      <c r="H691" s="48">
        <v>5752000</v>
      </c>
      <c r="I691" s="48">
        <v>5752000</v>
      </c>
      <c r="K691" s="68" t="str">
        <f t="shared" si="10"/>
        <v>Бард</v>
      </c>
    </row>
    <row r="692" spans="1:11">
      <c r="A692" s="58">
        <v>5437850</v>
      </c>
      <c r="B692" s="58" t="s">
        <v>2628</v>
      </c>
      <c r="C692" s="58" t="s">
        <v>135</v>
      </c>
      <c r="D692" s="58" t="s">
        <v>136</v>
      </c>
      <c r="E692" s="58">
        <v>18521</v>
      </c>
      <c r="F692" s="58" t="s">
        <v>134</v>
      </c>
      <c r="G692" s="48">
        <v>500</v>
      </c>
      <c r="H692" s="48">
        <v>5750000</v>
      </c>
      <c r="I692" s="48">
        <v>28750000</v>
      </c>
      <c r="K692" s="68" t="str">
        <f t="shared" si="10"/>
        <v>Бард</v>
      </c>
    </row>
    <row r="693" spans="1:11">
      <c r="A693" s="58">
        <v>5438594</v>
      </c>
      <c r="B693" s="58" t="s">
        <v>2628</v>
      </c>
      <c r="C693" s="58" t="s">
        <v>2631</v>
      </c>
      <c r="D693" s="58" t="s">
        <v>2632</v>
      </c>
      <c r="E693" s="58">
        <v>45433</v>
      </c>
      <c r="F693" s="58" t="s">
        <v>297</v>
      </c>
      <c r="G693" s="48">
        <v>1000</v>
      </c>
      <c r="H693" s="48">
        <v>1703123</v>
      </c>
      <c r="I693" s="48">
        <v>170312300</v>
      </c>
      <c r="K693" s="68" t="str">
        <f t="shared" si="10"/>
        <v>Спир</v>
      </c>
    </row>
    <row r="694" spans="1:11">
      <c r="A694" s="58">
        <v>5438595</v>
      </c>
      <c r="B694" s="58" t="s">
        <v>2628</v>
      </c>
      <c r="C694" s="58" t="s">
        <v>2633</v>
      </c>
      <c r="D694" s="58" t="s">
        <v>2634</v>
      </c>
      <c r="E694" s="58">
        <v>45433</v>
      </c>
      <c r="F694" s="58" t="s">
        <v>297</v>
      </c>
      <c r="G694" s="48">
        <v>140</v>
      </c>
      <c r="H694" s="48">
        <v>1701788</v>
      </c>
      <c r="I694" s="48">
        <v>23825032</v>
      </c>
      <c r="K694" s="68" t="str">
        <f t="shared" si="10"/>
        <v>Спир</v>
      </c>
    </row>
    <row r="695" spans="1:11">
      <c r="A695" s="58">
        <v>5438620</v>
      </c>
      <c r="B695" s="58" t="s">
        <v>2628</v>
      </c>
      <c r="C695" s="58" t="s">
        <v>590</v>
      </c>
      <c r="D695" s="58" t="s">
        <v>591</v>
      </c>
      <c r="E695" s="58">
        <v>45285</v>
      </c>
      <c r="F695" s="58" t="s">
        <v>296</v>
      </c>
      <c r="G695" s="48">
        <v>30</v>
      </c>
      <c r="H695" s="48">
        <v>1850001</v>
      </c>
      <c r="I695" s="48">
        <v>5550003</v>
      </c>
      <c r="K695" s="68" t="str">
        <f t="shared" si="10"/>
        <v>Спир</v>
      </c>
    </row>
    <row r="696" spans="1:11">
      <c r="A696" s="58">
        <v>5439454</v>
      </c>
      <c r="B696" s="58" t="s">
        <v>2635</v>
      </c>
      <c r="C696" s="58" t="s">
        <v>2603</v>
      </c>
      <c r="D696" s="58" t="s">
        <v>2604</v>
      </c>
      <c r="E696" s="58">
        <v>45285</v>
      </c>
      <c r="F696" s="58" t="s">
        <v>296</v>
      </c>
      <c r="G696" s="48">
        <v>5000</v>
      </c>
      <c r="H696" s="48">
        <v>1855000</v>
      </c>
      <c r="I696" s="48">
        <v>927500000</v>
      </c>
      <c r="K696" s="68" t="str">
        <f t="shared" si="10"/>
        <v>Спир</v>
      </c>
    </row>
    <row r="697" spans="1:11">
      <c r="A697" s="58">
        <v>5439459</v>
      </c>
      <c r="B697" s="58" t="s">
        <v>2635</v>
      </c>
      <c r="C697" s="58" t="s">
        <v>516</v>
      </c>
      <c r="D697" s="58" t="s">
        <v>517</v>
      </c>
      <c r="E697" s="58">
        <v>9945284</v>
      </c>
      <c r="F697" s="58" t="s">
        <v>531</v>
      </c>
      <c r="G697" s="48">
        <v>50</v>
      </c>
      <c r="H697" s="48">
        <v>1875000</v>
      </c>
      <c r="I697" s="48">
        <v>9375000</v>
      </c>
      <c r="K697" s="68" t="str">
        <f t="shared" si="10"/>
        <v>Спир</v>
      </c>
    </row>
    <row r="698" spans="1:11">
      <c r="A698" s="58">
        <v>5439856</v>
      </c>
      <c r="B698" s="58" t="s">
        <v>2635</v>
      </c>
      <c r="C698" s="58" t="s">
        <v>132</v>
      </c>
      <c r="D698" s="58" t="s">
        <v>133</v>
      </c>
      <c r="E698" s="58">
        <v>18521</v>
      </c>
      <c r="F698" s="58" t="s">
        <v>134</v>
      </c>
      <c r="G698" s="48">
        <v>200</v>
      </c>
      <c r="H698" s="48">
        <v>5750205</v>
      </c>
      <c r="I698" s="48">
        <v>11500410</v>
      </c>
      <c r="K698" s="68" t="str">
        <f t="shared" si="10"/>
        <v>Бард</v>
      </c>
    </row>
    <row r="699" spans="1:11">
      <c r="A699" s="58">
        <v>5439857</v>
      </c>
      <c r="B699" s="58" t="s">
        <v>2635</v>
      </c>
      <c r="C699" s="58" t="s">
        <v>135</v>
      </c>
      <c r="D699" s="58" t="s">
        <v>136</v>
      </c>
      <c r="E699" s="58">
        <v>18521</v>
      </c>
      <c r="F699" s="58" t="s">
        <v>134</v>
      </c>
      <c r="G699" s="48">
        <v>400</v>
      </c>
      <c r="H699" s="48">
        <v>5750000</v>
      </c>
      <c r="I699" s="48">
        <v>23000000</v>
      </c>
      <c r="K699" s="68" t="str">
        <f t="shared" si="10"/>
        <v>Бард</v>
      </c>
    </row>
    <row r="700" spans="1:11">
      <c r="A700" s="58">
        <v>5441465</v>
      </c>
      <c r="B700" s="58" t="s">
        <v>2589</v>
      </c>
      <c r="C700" s="58" t="s">
        <v>2601</v>
      </c>
      <c r="D700" s="58" t="s">
        <v>2602</v>
      </c>
      <c r="E700" s="58">
        <v>45433</v>
      </c>
      <c r="F700" s="58" t="s">
        <v>297</v>
      </c>
      <c r="G700" s="48">
        <v>400</v>
      </c>
      <c r="H700" s="48">
        <v>1701110</v>
      </c>
      <c r="I700" s="48">
        <v>68044400</v>
      </c>
      <c r="K700" s="68" t="str">
        <f t="shared" si="10"/>
        <v>Спир</v>
      </c>
    </row>
    <row r="701" spans="1:11">
      <c r="A701" s="58">
        <v>5441523</v>
      </c>
      <c r="B701" s="58" t="s">
        <v>2589</v>
      </c>
      <c r="C701" s="58" t="s">
        <v>468</v>
      </c>
      <c r="D701" s="58" t="s">
        <v>469</v>
      </c>
      <c r="E701" s="58">
        <v>45285</v>
      </c>
      <c r="F701" s="58" t="s">
        <v>296</v>
      </c>
      <c r="G701" s="48">
        <v>400</v>
      </c>
      <c r="H701" s="48">
        <v>1871999</v>
      </c>
      <c r="I701" s="48">
        <v>74879960</v>
      </c>
      <c r="K701" s="68" t="str">
        <f t="shared" si="10"/>
        <v>Спир</v>
      </c>
    </row>
    <row r="702" spans="1:11">
      <c r="A702" s="58">
        <v>5441524</v>
      </c>
      <c r="B702" s="58" t="s">
        <v>2589</v>
      </c>
      <c r="C702" s="58" t="s">
        <v>331</v>
      </c>
      <c r="D702" s="58" t="s">
        <v>332</v>
      </c>
      <c r="E702" s="58">
        <v>45285</v>
      </c>
      <c r="F702" s="58" t="s">
        <v>296</v>
      </c>
      <c r="G702" s="48">
        <v>960</v>
      </c>
      <c r="H702" s="48">
        <v>1869999</v>
      </c>
      <c r="I702" s="48">
        <v>179519904</v>
      </c>
      <c r="K702" s="68" t="str">
        <f t="shared" si="10"/>
        <v>Спир</v>
      </c>
    </row>
    <row r="703" spans="1:11">
      <c r="A703" s="58">
        <v>5441525</v>
      </c>
      <c r="B703" s="58" t="s">
        <v>2589</v>
      </c>
      <c r="C703" s="58" t="s">
        <v>298</v>
      </c>
      <c r="D703" s="58" t="s">
        <v>299</v>
      </c>
      <c r="E703" s="58">
        <v>45285</v>
      </c>
      <c r="F703" s="58" t="s">
        <v>296</v>
      </c>
      <c r="G703" s="48">
        <v>1200</v>
      </c>
      <c r="H703" s="48">
        <v>1868788</v>
      </c>
      <c r="I703" s="48">
        <v>224254560</v>
      </c>
      <c r="K703" s="68" t="str">
        <f t="shared" si="10"/>
        <v>Спир</v>
      </c>
    </row>
    <row r="704" spans="1:11">
      <c r="A704" s="58">
        <v>5441526</v>
      </c>
      <c r="B704" s="58" t="s">
        <v>2589</v>
      </c>
      <c r="C704" s="58" t="s">
        <v>331</v>
      </c>
      <c r="D704" s="58" t="s">
        <v>332</v>
      </c>
      <c r="E704" s="58">
        <v>45285</v>
      </c>
      <c r="F704" s="58" t="s">
        <v>296</v>
      </c>
      <c r="G704" s="48">
        <v>960</v>
      </c>
      <c r="H704" s="48">
        <v>1867999</v>
      </c>
      <c r="I704" s="48">
        <v>179327904</v>
      </c>
      <c r="K704" s="68" t="str">
        <f t="shared" si="10"/>
        <v>Спир</v>
      </c>
    </row>
    <row r="705" spans="1:11">
      <c r="A705" s="58">
        <v>5441527</v>
      </c>
      <c r="B705" s="58" t="s">
        <v>2589</v>
      </c>
      <c r="C705" s="58" t="s">
        <v>298</v>
      </c>
      <c r="D705" s="58" t="s">
        <v>299</v>
      </c>
      <c r="E705" s="58">
        <v>45285</v>
      </c>
      <c r="F705" s="58" t="s">
        <v>296</v>
      </c>
      <c r="G705" s="48">
        <v>1200</v>
      </c>
      <c r="H705" s="48">
        <v>1866999</v>
      </c>
      <c r="I705" s="48">
        <v>224039880</v>
      </c>
      <c r="K705" s="68" t="str">
        <f t="shared" si="10"/>
        <v>Спир</v>
      </c>
    </row>
    <row r="706" spans="1:11">
      <c r="A706" s="58">
        <v>5441528</v>
      </c>
      <c r="B706" s="58" t="s">
        <v>2589</v>
      </c>
      <c r="C706" s="58" t="s">
        <v>460</v>
      </c>
      <c r="D706" s="58" t="s">
        <v>461</v>
      </c>
      <c r="E706" s="58">
        <v>45285</v>
      </c>
      <c r="F706" s="58" t="s">
        <v>296</v>
      </c>
      <c r="G706" s="48">
        <v>280</v>
      </c>
      <c r="H706" s="48">
        <v>1861788</v>
      </c>
      <c r="I706" s="48">
        <v>52130064</v>
      </c>
      <c r="K706" s="68" t="str">
        <f t="shared" si="10"/>
        <v>Спир</v>
      </c>
    </row>
    <row r="707" spans="1:11">
      <c r="A707" s="58">
        <v>5441892</v>
      </c>
      <c r="B707" s="58" t="s">
        <v>2589</v>
      </c>
      <c r="C707" s="58" t="s">
        <v>201</v>
      </c>
      <c r="D707" s="58" t="s">
        <v>202</v>
      </c>
      <c r="E707" s="58">
        <v>18521</v>
      </c>
      <c r="F707" s="58" t="s">
        <v>134</v>
      </c>
      <c r="G707" s="48">
        <v>100</v>
      </c>
      <c r="H707" s="48">
        <v>5760999</v>
      </c>
      <c r="I707" s="48">
        <v>5760999</v>
      </c>
      <c r="K707" s="68" t="str">
        <f t="shared" si="10"/>
        <v>Бард</v>
      </c>
    </row>
    <row r="708" spans="1:11">
      <c r="A708" s="58">
        <v>5441893</v>
      </c>
      <c r="B708" s="58" t="s">
        <v>2589</v>
      </c>
      <c r="C708" s="58" t="s">
        <v>580</v>
      </c>
      <c r="D708" s="58" t="s">
        <v>203</v>
      </c>
      <c r="E708" s="58">
        <v>18521</v>
      </c>
      <c r="F708" s="58" t="s">
        <v>134</v>
      </c>
      <c r="G708" s="48">
        <v>100</v>
      </c>
      <c r="H708" s="48">
        <v>5750059</v>
      </c>
      <c r="I708" s="48">
        <v>5750059</v>
      </c>
      <c r="K708" s="68" t="str">
        <f t="shared" si="10"/>
        <v>Бард</v>
      </c>
    </row>
    <row r="709" spans="1:11">
      <c r="A709" s="58">
        <v>5441894</v>
      </c>
      <c r="B709" s="58" t="s">
        <v>2589</v>
      </c>
      <c r="C709" s="58" t="s">
        <v>135</v>
      </c>
      <c r="D709" s="58" t="s">
        <v>136</v>
      </c>
      <c r="E709" s="58">
        <v>18521</v>
      </c>
      <c r="F709" s="58" t="s">
        <v>134</v>
      </c>
      <c r="G709" s="48">
        <v>400</v>
      </c>
      <c r="H709" s="48">
        <v>5750000</v>
      </c>
      <c r="I709" s="48">
        <v>23000000</v>
      </c>
      <c r="K709" s="68" t="str">
        <f t="shared" ref="K709:K772" si="11">LEFT(F709,4)</f>
        <v>Бард</v>
      </c>
    </row>
    <row r="710" spans="1:11">
      <c r="A710" s="58">
        <v>5443467</v>
      </c>
      <c r="B710" s="58" t="s">
        <v>2636</v>
      </c>
      <c r="C710" s="58" t="s">
        <v>2637</v>
      </c>
      <c r="D710" s="58" t="s">
        <v>2638</v>
      </c>
      <c r="E710" s="58">
        <v>45433</v>
      </c>
      <c r="F710" s="58" t="s">
        <v>297</v>
      </c>
      <c r="G710" s="48">
        <v>50</v>
      </c>
      <c r="H710" s="48">
        <v>1701110</v>
      </c>
      <c r="I710" s="48">
        <v>8505550</v>
      </c>
      <c r="K710" s="68" t="str">
        <f t="shared" si="11"/>
        <v>Спир</v>
      </c>
    </row>
    <row r="711" spans="1:11">
      <c r="A711" s="58">
        <v>5443519</v>
      </c>
      <c r="B711" s="58" t="s">
        <v>2636</v>
      </c>
      <c r="C711" s="58" t="s">
        <v>2603</v>
      </c>
      <c r="D711" s="58" t="s">
        <v>2604</v>
      </c>
      <c r="E711" s="58">
        <v>45285</v>
      </c>
      <c r="F711" s="58" t="s">
        <v>296</v>
      </c>
      <c r="G711" s="48">
        <v>1150</v>
      </c>
      <c r="H711" s="48">
        <v>1886000</v>
      </c>
      <c r="I711" s="48">
        <v>216890000</v>
      </c>
      <c r="K711" s="68" t="str">
        <f t="shared" si="11"/>
        <v>Спир</v>
      </c>
    </row>
    <row r="712" spans="1:11">
      <c r="A712" s="58">
        <v>5443520</v>
      </c>
      <c r="B712" s="58" t="s">
        <v>2636</v>
      </c>
      <c r="C712" s="58" t="s">
        <v>313</v>
      </c>
      <c r="D712" s="58" t="s">
        <v>314</v>
      </c>
      <c r="E712" s="58">
        <v>45285</v>
      </c>
      <c r="F712" s="58" t="s">
        <v>296</v>
      </c>
      <c r="G712" s="48">
        <v>200</v>
      </c>
      <c r="H712" s="48">
        <v>1880999</v>
      </c>
      <c r="I712" s="48">
        <v>37619980</v>
      </c>
      <c r="K712" s="68" t="str">
        <f t="shared" si="11"/>
        <v>Спир</v>
      </c>
    </row>
    <row r="713" spans="1:11">
      <c r="A713" s="58">
        <v>5443521</v>
      </c>
      <c r="B713" s="58" t="s">
        <v>2636</v>
      </c>
      <c r="C713" s="58" t="s">
        <v>317</v>
      </c>
      <c r="D713" s="58" t="s">
        <v>318</v>
      </c>
      <c r="E713" s="58">
        <v>45285</v>
      </c>
      <c r="F713" s="58" t="s">
        <v>296</v>
      </c>
      <c r="G713" s="48">
        <v>500</v>
      </c>
      <c r="H713" s="48">
        <v>1880000</v>
      </c>
      <c r="I713" s="48">
        <v>94000000</v>
      </c>
      <c r="K713" s="68" t="str">
        <f t="shared" si="11"/>
        <v>Спир</v>
      </c>
    </row>
    <row r="714" spans="1:11">
      <c r="A714" s="58">
        <v>5443522</v>
      </c>
      <c r="B714" s="58" t="s">
        <v>2636</v>
      </c>
      <c r="C714" s="58" t="s">
        <v>460</v>
      </c>
      <c r="D714" s="58" t="s">
        <v>461</v>
      </c>
      <c r="E714" s="58">
        <v>45285</v>
      </c>
      <c r="F714" s="58" t="s">
        <v>296</v>
      </c>
      <c r="G714" s="48">
        <v>2920</v>
      </c>
      <c r="H714" s="48">
        <v>1878999</v>
      </c>
      <c r="I714" s="48">
        <v>548667708</v>
      </c>
      <c r="K714" s="68" t="str">
        <f t="shared" si="11"/>
        <v>Спир</v>
      </c>
    </row>
    <row r="715" spans="1:11">
      <c r="A715" s="58">
        <v>5443523</v>
      </c>
      <c r="B715" s="58" t="s">
        <v>2636</v>
      </c>
      <c r="C715" s="58" t="s">
        <v>602</v>
      </c>
      <c r="D715" s="58" t="s">
        <v>603</v>
      </c>
      <c r="E715" s="58">
        <v>45285</v>
      </c>
      <c r="F715" s="58" t="s">
        <v>296</v>
      </c>
      <c r="G715" s="48">
        <v>50</v>
      </c>
      <c r="H715" s="48">
        <v>1875160</v>
      </c>
      <c r="I715" s="48">
        <v>9375800</v>
      </c>
      <c r="K715" s="68" t="str">
        <f t="shared" si="11"/>
        <v>Спир</v>
      </c>
    </row>
    <row r="716" spans="1:11">
      <c r="A716" s="58">
        <v>5443524</v>
      </c>
      <c r="B716" s="58" t="s">
        <v>2636</v>
      </c>
      <c r="C716" s="58" t="s">
        <v>464</v>
      </c>
      <c r="D716" s="58" t="s">
        <v>465</v>
      </c>
      <c r="E716" s="58">
        <v>45285</v>
      </c>
      <c r="F716" s="58" t="s">
        <v>296</v>
      </c>
      <c r="G716" s="48">
        <v>180</v>
      </c>
      <c r="H716" s="48">
        <v>1871999</v>
      </c>
      <c r="I716" s="48">
        <v>33695982</v>
      </c>
      <c r="K716" s="68" t="str">
        <f t="shared" si="11"/>
        <v>Спир</v>
      </c>
    </row>
    <row r="717" spans="1:11">
      <c r="A717" s="58">
        <v>5443914</v>
      </c>
      <c r="B717" s="58" t="s">
        <v>2636</v>
      </c>
      <c r="C717" s="58" t="s">
        <v>135</v>
      </c>
      <c r="D717" s="58" t="s">
        <v>136</v>
      </c>
      <c r="E717" s="58">
        <v>18521</v>
      </c>
      <c r="F717" s="58" t="s">
        <v>134</v>
      </c>
      <c r="G717" s="48">
        <v>800</v>
      </c>
      <c r="H717" s="48">
        <v>5750000</v>
      </c>
      <c r="I717" s="48">
        <v>46000000</v>
      </c>
      <c r="K717" s="68" t="str">
        <f t="shared" si="11"/>
        <v>Бард</v>
      </c>
    </row>
    <row r="718" spans="1:11">
      <c r="A718" s="58">
        <v>5444751</v>
      </c>
      <c r="B718" s="58" t="s">
        <v>2636</v>
      </c>
      <c r="C718" s="58" t="s">
        <v>2639</v>
      </c>
      <c r="D718" s="58" t="s">
        <v>2640</v>
      </c>
      <c r="E718" s="58">
        <v>45285</v>
      </c>
      <c r="F718" s="58" t="s">
        <v>296</v>
      </c>
      <c r="G718" s="48">
        <v>10</v>
      </c>
      <c r="H718" s="48">
        <v>1877100</v>
      </c>
      <c r="I718" s="48">
        <v>1877100</v>
      </c>
      <c r="K718" s="68" t="str">
        <f t="shared" si="11"/>
        <v>Спир</v>
      </c>
    </row>
    <row r="719" spans="1:11">
      <c r="A719" s="58">
        <v>5444752</v>
      </c>
      <c r="B719" s="58" t="s">
        <v>2636</v>
      </c>
      <c r="C719" s="58" t="s">
        <v>2610</v>
      </c>
      <c r="D719" s="58" t="s">
        <v>2611</v>
      </c>
      <c r="E719" s="58">
        <v>45285</v>
      </c>
      <c r="F719" s="58" t="s">
        <v>296</v>
      </c>
      <c r="G719" s="48">
        <v>150</v>
      </c>
      <c r="H719" s="48">
        <v>1870000</v>
      </c>
      <c r="I719" s="48">
        <v>28050000</v>
      </c>
      <c r="K719" s="68" t="str">
        <f t="shared" si="11"/>
        <v>Спир</v>
      </c>
    </row>
    <row r="720" spans="1:11">
      <c r="A720" s="58">
        <v>5444753</v>
      </c>
      <c r="B720" s="58" t="s">
        <v>2636</v>
      </c>
      <c r="C720" s="58" t="s">
        <v>610</v>
      </c>
      <c r="D720" s="58" t="s">
        <v>611</v>
      </c>
      <c r="E720" s="58">
        <v>45285</v>
      </c>
      <c r="F720" s="58" t="s">
        <v>296</v>
      </c>
      <c r="G720" s="48">
        <v>2370</v>
      </c>
      <c r="H720" s="48">
        <v>1866788</v>
      </c>
      <c r="I720" s="48">
        <v>442428756</v>
      </c>
      <c r="K720" s="68" t="str">
        <f t="shared" si="11"/>
        <v>Спир</v>
      </c>
    </row>
    <row r="721" spans="1:11">
      <c r="A721" s="58">
        <v>5444754</v>
      </c>
      <c r="B721" s="58" t="s">
        <v>2636</v>
      </c>
      <c r="C721" s="58" t="s">
        <v>331</v>
      </c>
      <c r="D721" s="58" t="s">
        <v>332</v>
      </c>
      <c r="E721" s="58">
        <v>45285</v>
      </c>
      <c r="F721" s="58" t="s">
        <v>296</v>
      </c>
      <c r="G721" s="48">
        <v>960</v>
      </c>
      <c r="H721" s="48">
        <v>1858788</v>
      </c>
      <c r="I721" s="48">
        <v>178443648</v>
      </c>
      <c r="K721" s="68" t="str">
        <f t="shared" si="11"/>
        <v>Спир</v>
      </c>
    </row>
    <row r="722" spans="1:11">
      <c r="A722" s="58">
        <v>5444755</v>
      </c>
      <c r="B722" s="58" t="s">
        <v>2636</v>
      </c>
      <c r="C722" s="58" t="s">
        <v>331</v>
      </c>
      <c r="D722" s="58" t="s">
        <v>332</v>
      </c>
      <c r="E722" s="58">
        <v>45285</v>
      </c>
      <c r="F722" s="58" t="s">
        <v>296</v>
      </c>
      <c r="G722" s="48">
        <v>960</v>
      </c>
      <c r="H722" s="48">
        <v>1852788</v>
      </c>
      <c r="I722" s="48">
        <v>177867648</v>
      </c>
      <c r="K722" s="68" t="str">
        <f t="shared" si="11"/>
        <v>Спир</v>
      </c>
    </row>
    <row r="723" spans="1:11">
      <c r="A723" s="58">
        <v>5444858</v>
      </c>
      <c r="B723" s="58" t="s">
        <v>2636</v>
      </c>
      <c r="C723" s="58" t="s">
        <v>600</v>
      </c>
      <c r="D723" s="58" t="s">
        <v>601</v>
      </c>
      <c r="E723" s="58">
        <v>18521</v>
      </c>
      <c r="F723" s="58" t="s">
        <v>134</v>
      </c>
      <c r="G723" s="48">
        <v>100</v>
      </c>
      <c r="H723" s="48">
        <v>5755000</v>
      </c>
      <c r="I723" s="48">
        <v>5755000</v>
      </c>
      <c r="K723" s="68" t="str">
        <f t="shared" si="11"/>
        <v>Бард</v>
      </c>
    </row>
    <row r="724" spans="1:11">
      <c r="A724" s="58">
        <v>5444859</v>
      </c>
      <c r="B724" s="58" t="s">
        <v>2636</v>
      </c>
      <c r="C724" s="58" t="s">
        <v>135</v>
      </c>
      <c r="D724" s="58" t="s">
        <v>136</v>
      </c>
      <c r="E724" s="58">
        <v>18521</v>
      </c>
      <c r="F724" s="58" t="s">
        <v>134</v>
      </c>
      <c r="G724" s="48">
        <v>700</v>
      </c>
      <c r="H724" s="48">
        <v>5750000</v>
      </c>
      <c r="I724" s="48">
        <v>40250000</v>
      </c>
      <c r="K724" s="68" t="str">
        <f t="shared" si="11"/>
        <v>Бард</v>
      </c>
    </row>
    <row r="725" spans="1:11">
      <c r="A725" s="58">
        <v>5445577</v>
      </c>
      <c r="B725" s="58" t="s">
        <v>2317</v>
      </c>
      <c r="C725" s="58" t="s">
        <v>498</v>
      </c>
      <c r="D725" s="58" t="s">
        <v>499</v>
      </c>
      <c r="E725" s="58">
        <v>45284</v>
      </c>
      <c r="F725" s="58" t="s">
        <v>293</v>
      </c>
      <c r="G725" s="48">
        <v>1550</v>
      </c>
      <c r="H725" s="48">
        <v>1873888</v>
      </c>
      <c r="I725" s="48">
        <v>290452640</v>
      </c>
      <c r="K725" s="68" t="str">
        <f t="shared" si="11"/>
        <v>Спир</v>
      </c>
    </row>
    <row r="726" spans="1:11">
      <c r="A726" s="58">
        <v>5445578</v>
      </c>
      <c r="B726" s="58" t="s">
        <v>2317</v>
      </c>
      <c r="C726" s="58" t="s">
        <v>460</v>
      </c>
      <c r="D726" s="58" t="s">
        <v>461</v>
      </c>
      <c r="E726" s="58">
        <v>45284</v>
      </c>
      <c r="F726" s="58" t="s">
        <v>293</v>
      </c>
      <c r="G726" s="48">
        <v>3200</v>
      </c>
      <c r="H726" s="48">
        <v>1872999</v>
      </c>
      <c r="I726" s="48">
        <v>599359680</v>
      </c>
      <c r="K726" s="68" t="str">
        <f t="shared" si="11"/>
        <v>Спир</v>
      </c>
    </row>
    <row r="727" spans="1:11">
      <c r="A727" s="58">
        <v>5445579</v>
      </c>
      <c r="B727" s="58" t="s">
        <v>2317</v>
      </c>
      <c r="C727" s="58" t="s">
        <v>331</v>
      </c>
      <c r="D727" s="58" t="s">
        <v>332</v>
      </c>
      <c r="E727" s="58">
        <v>45284</v>
      </c>
      <c r="F727" s="58" t="s">
        <v>293</v>
      </c>
      <c r="G727" s="48">
        <v>250</v>
      </c>
      <c r="H727" s="48">
        <v>1862999</v>
      </c>
      <c r="I727" s="48">
        <v>46574975</v>
      </c>
      <c r="K727" s="68" t="str">
        <f t="shared" si="11"/>
        <v>Спир</v>
      </c>
    </row>
    <row r="728" spans="1:11">
      <c r="A728" s="58">
        <v>5446009</v>
      </c>
      <c r="B728" s="58" t="s">
        <v>2317</v>
      </c>
      <c r="C728" s="58" t="s">
        <v>135</v>
      </c>
      <c r="D728" s="58" t="s">
        <v>136</v>
      </c>
      <c r="E728" s="58">
        <v>18521</v>
      </c>
      <c r="F728" s="58" t="s">
        <v>134</v>
      </c>
      <c r="G728" s="48">
        <v>800</v>
      </c>
      <c r="H728" s="48">
        <v>5750000</v>
      </c>
      <c r="I728" s="48">
        <v>46000000</v>
      </c>
      <c r="K728" s="68" t="str">
        <f t="shared" si="11"/>
        <v>Бард</v>
      </c>
    </row>
    <row r="729" spans="1:11">
      <c r="A729" s="58">
        <v>5447614</v>
      </c>
      <c r="B729" s="58" t="s">
        <v>2641</v>
      </c>
      <c r="C729" s="58" t="s">
        <v>2639</v>
      </c>
      <c r="D729" s="58" t="s">
        <v>2640</v>
      </c>
      <c r="E729" s="58">
        <v>45285</v>
      </c>
      <c r="F729" s="58" t="s">
        <v>296</v>
      </c>
      <c r="G729" s="48">
        <v>30</v>
      </c>
      <c r="H729" s="48">
        <v>1877100</v>
      </c>
      <c r="I729" s="48">
        <v>5631300</v>
      </c>
      <c r="K729" s="68" t="str">
        <f t="shared" si="11"/>
        <v>Спир</v>
      </c>
    </row>
    <row r="730" spans="1:11">
      <c r="A730" s="58">
        <v>5447615</v>
      </c>
      <c r="B730" s="58" t="s">
        <v>2641</v>
      </c>
      <c r="C730" s="58" t="s">
        <v>2642</v>
      </c>
      <c r="D730" s="58" t="s">
        <v>2643</v>
      </c>
      <c r="E730" s="58">
        <v>45285</v>
      </c>
      <c r="F730" s="58" t="s">
        <v>296</v>
      </c>
      <c r="G730" s="48">
        <v>1200</v>
      </c>
      <c r="H730" s="48">
        <v>1867773</v>
      </c>
      <c r="I730" s="48">
        <v>224132760</v>
      </c>
      <c r="K730" s="68" t="str">
        <f t="shared" si="11"/>
        <v>Спир</v>
      </c>
    </row>
    <row r="731" spans="1:11">
      <c r="A731" s="58">
        <v>5447616</v>
      </c>
      <c r="B731" s="58" t="s">
        <v>2641</v>
      </c>
      <c r="C731" s="58" t="s">
        <v>331</v>
      </c>
      <c r="D731" s="58" t="s">
        <v>332</v>
      </c>
      <c r="E731" s="58">
        <v>45285</v>
      </c>
      <c r="F731" s="58" t="s">
        <v>296</v>
      </c>
      <c r="G731" s="48">
        <v>1920</v>
      </c>
      <c r="H731" s="48">
        <v>1866555</v>
      </c>
      <c r="I731" s="48">
        <v>358378560</v>
      </c>
      <c r="K731" s="68" t="str">
        <f t="shared" si="11"/>
        <v>Спир</v>
      </c>
    </row>
    <row r="732" spans="1:11">
      <c r="A732" s="58">
        <v>5447617</v>
      </c>
      <c r="B732" s="58" t="s">
        <v>2641</v>
      </c>
      <c r="C732" s="58" t="s">
        <v>331</v>
      </c>
      <c r="D732" s="58" t="s">
        <v>332</v>
      </c>
      <c r="E732" s="58">
        <v>45285</v>
      </c>
      <c r="F732" s="58" t="s">
        <v>296</v>
      </c>
      <c r="G732" s="48">
        <v>1620</v>
      </c>
      <c r="H732" s="48">
        <v>1864999</v>
      </c>
      <c r="I732" s="48">
        <v>302129838</v>
      </c>
      <c r="K732" s="68" t="str">
        <f t="shared" si="11"/>
        <v>Спир</v>
      </c>
    </row>
    <row r="733" spans="1:11">
      <c r="A733" s="58">
        <v>5447618</v>
      </c>
      <c r="B733" s="58" t="s">
        <v>2641</v>
      </c>
      <c r="C733" s="58" t="s">
        <v>331</v>
      </c>
      <c r="D733" s="58" t="s">
        <v>332</v>
      </c>
      <c r="E733" s="58">
        <v>45284</v>
      </c>
      <c r="F733" s="58" t="s">
        <v>293</v>
      </c>
      <c r="G733" s="48">
        <v>230</v>
      </c>
      <c r="H733" s="48">
        <v>1872999</v>
      </c>
      <c r="I733" s="48">
        <v>43078977</v>
      </c>
      <c r="K733" s="68" t="str">
        <f t="shared" si="11"/>
        <v>Спир</v>
      </c>
    </row>
    <row r="734" spans="1:11">
      <c r="A734" s="58">
        <v>5448074</v>
      </c>
      <c r="B734" s="58" t="s">
        <v>2641</v>
      </c>
      <c r="C734" s="58" t="s">
        <v>132</v>
      </c>
      <c r="D734" s="58" t="s">
        <v>133</v>
      </c>
      <c r="E734" s="58">
        <v>18521</v>
      </c>
      <c r="F734" s="58" t="s">
        <v>134</v>
      </c>
      <c r="G734" s="48">
        <v>100</v>
      </c>
      <c r="H734" s="48">
        <v>5750205</v>
      </c>
      <c r="I734" s="48">
        <v>5750205</v>
      </c>
      <c r="K734" s="68" t="str">
        <f t="shared" si="11"/>
        <v>Бард</v>
      </c>
    </row>
    <row r="735" spans="1:11">
      <c r="A735" s="58">
        <v>5448075</v>
      </c>
      <c r="B735" s="58" t="s">
        <v>2641</v>
      </c>
      <c r="C735" s="58" t="s">
        <v>135</v>
      </c>
      <c r="D735" s="58" t="s">
        <v>136</v>
      </c>
      <c r="E735" s="58">
        <v>18521</v>
      </c>
      <c r="F735" s="58" t="s">
        <v>134</v>
      </c>
      <c r="G735" s="48">
        <v>700</v>
      </c>
      <c r="H735" s="48">
        <v>5750000</v>
      </c>
      <c r="I735" s="48">
        <v>40250000</v>
      </c>
      <c r="K735" s="68" t="str">
        <f t="shared" si="11"/>
        <v>Бард</v>
      </c>
    </row>
    <row r="736" spans="1:11">
      <c r="A736" s="58">
        <v>5448958</v>
      </c>
      <c r="B736" s="58" t="s">
        <v>2641</v>
      </c>
      <c r="C736" s="58" t="s">
        <v>498</v>
      </c>
      <c r="D736" s="58" t="s">
        <v>499</v>
      </c>
      <c r="E736" s="58">
        <v>45433</v>
      </c>
      <c r="F736" s="58" t="s">
        <v>297</v>
      </c>
      <c r="G736" s="48">
        <v>1550</v>
      </c>
      <c r="H736" s="48">
        <v>1702999</v>
      </c>
      <c r="I736" s="48">
        <v>263964845</v>
      </c>
      <c r="K736" s="68" t="str">
        <f t="shared" si="11"/>
        <v>Спир</v>
      </c>
    </row>
    <row r="737" spans="1:11">
      <c r="A737" s="58">
        <v>5449137</v>
      </c>
      <c r="B737" s="58" t="s">
        <v>2641</v>
      </c>
      <c r="C737" s="58" t="s">
        <v>2644</v>
      </c>
      <c r="D737" s="58" t="s">
        <v>2645</v>
      </c>
      <c r="E737" s="58">
        <v>18521</v>
      </c>
      <c r="F737" s="58" t="s">
        <v>134</v>
      </c>
      <c r="G737" s="48">
        <v>100</v>
      </c>
      <c r="H737" s="48">
        <v>5755000</v>
      </c>
      <c r="I737" s="48">
        <v>5755000</v>
      </c>
      <c r="K737" s="68" t="str">
        <f t="shared" si="11"/>
        <v>Бард</v>
      </c>
    </row>
    <row r="738" spans="1:11">
      <c r="A738" s="58">
        <v>5449138</v>
      </c>
      <c r="B738" s="58" t="s">
        <v>2641</v>
      </c>
      <c r="C738" s="58" t="s">
        <v>2644</v>
      </c>
      <c r="D738" s="58" t="s">
        <v>2645</v>
      </c>
      <c r="E738" s="58">
        <v>18521</v>
      </c>
      <c r="F738" s="58" t="s">
        <v>134</v>
      </c>
      <c r="G738" s="48">
        <v>100</v>
      </c>
      <c r="H738" s="48">
        <v>5751000</v>
      </c>
      <c r="I738" s="48">
        <v>5751000</v>
      </c>
      <c r="K738" s="68" t="str">
        <f t="shared" si="11"/>
        <v>Бард</v>
      </c>
    </row>
    <row r="739" spans="1:11">
      <c r="A739" s="58">
        <v>5449139</v>
      </c>
      <c r="B739" s="58" t="s">
        <v>2641</v>
      </c>
      <c r="C739" s="58" t="s">
        <v>135</v>
      </c>
      <c r="D739" s="58" t="s">
        <v>136</v>
      </c>
      <c r="E739" s="58">
        <v>18521</v>
      </c>
      <c r="F739" s="58" t="s">
        <v>134</v>
      </c>
      <c r="G739" s="48">
        <v>1000</v>
      </c>
      <c r="H739" s="48">
        <v>5750000</v>
      </c>
      <c r="I739" s="48">
        <v>57500000</v>
      </c>
      <c r="K739" s="68" t="str">
        <f t="shared" si="11"/>
        <v>Бард</v>
      </c>
    </row>
    <row r="740" spans="1:11">
      <c r="A740" s="58">
        <v>5449784</v>
      </c>
      <c r="B740" s="58" t="s">
        <v>2646</v>
      </c>
      <c r="C740" s="58" t="s">
        <v>436</v>
      </c>
      <c r="D740" s="58" t="s">
        <v>437</v>
      </c>
      <c r="E740" s="58">
        <v>45433</v>
      </c>
      <c r="F740" s="58" t="s">
        <v>297</v>
      </c>
      <c r="G740" s="48">
        <v>100</v>
      </c>
      <c r="H740" s="48">
        <v>1995050</v>
      </c>
      <c r="I740" s="48">
        <v>19950500</v>
      </c>
      <c r="K740" s="68" t="str">
        <f t="shared" si="11"/>
        <v>Спир</v>
      </c>
    </row>
    <row r="741" spans="1:11">
      <c r="A741" s="58">
        <v>5449785</v>
      </c>
      <c r="B741" s="58" t="s">
        <v>2646</v>
      </c>
      <c r="C741" s="58" t="s">
        <v>346</v>
      </c>
      <c r="D741" s="58" t="s">
        <v>347</v>
      </c>
      <c r="E741" s="58">
        <v>45284</v>
      </c>
      <c r="F741" s="58" t="s">
        <v>293</v>
      </c>
      <c r="G741" s="48">
        <v>3550</v>
      </c>
      <c r="H741" s="48">
        <v>2063301</v>
      </c>
      <c r="I741" s="48">
        <v>732471855</v>
      </c>
      <c r="K741" s="68" t="str">
        <f t="shared" si="11"/>
        <v>Спир</v>
      </c>
    </row>
    <row r="742" spans="1:11">
      <c r="A742" s="58">
        <v>5449786</v>
      </c>
      <c r="B742" s="58" t="s">
        <v>2646</v>
      </c>
      <c r="C742" s="58" t="s">
        <v>1193</v>
      </c>
      <c r="D742" s="58" t="s">
        <v>1194</v>
      </c>
      <c r="E742" s="58">
        <v>45284</v>
      </c>
      <c r="F742" s="58" t="s">
        <v>293</v>
      </c>
      <c r="G742" s="48">
        <v>400</v>
      </c>
      <c r="H742" s="48">
        <v>2062999</v>
      </c>
      <c r="I742" s="48">
        <v>82519960</v>
      </c>
      <c r="K742" s="68" t="str">
        <f t="shared" si="11"/>
        <v>Спир</v>
      </c>
    </row>
    <row r="743" spans="1:11">
      <c r="A743" s="58">
        <v>5449787</v>
      </c>
      <c r="B743" s="58" t="s">
        <v>2646</v>
      </c>
      <c r="C743" s="58" t="s">
        <v>456</v>
      </c>
      <c r="D743" s="58" t="s">
        <v>457</v>
      </c>
      <c r="E743" s="58">
        <v>45284</v>
      </c>
      <c r="F743" s="58" t="s">
        <v>293</v>
      </c>
      <c r="G743" s="48">
        <v>1600</v>
      </c>
      <c r="H743" s="48">
        <v>2000000</v>
      </c>
      <c r="I743" s="48">
        <v>320000000</v>
      </c>
      <c r="K743" s="68" t="str">
        <f t="shared" si="11"/>
        <v>Спир</v>
      </c>
    </row>
    <row r="744" spans="1:11">
      <c r="A744" s="58">
        <v>5449788</v>
      </c>
      <c r="B744" s="58" t="s">
        <v>2646</v>
      </c>
      <c r="C744" s="58" t="s">
        <v>454</v>
      </c>
      <c r="D744" s="58" t="s">
        <v>455</v>
      </c>
      <c r="E744" s="58">
        <v>45284</v>
      </c>
      <c r="F744" s="58" t="s">
        <v>293</v>
      </c>
      <c r="G744" s="48">
        <v>150</v>
      </c>
      <c r="H744" s="48">
        <v>1999778</v>
      </c>
      <c r="I744" s="48">
        <v>29996670</v>
      </c>
      <c r="K744" s="68" t="str">
        <f t="shared" si="11"/>
        <v>Спир</v>
      </c>
    </row>
    <row r="745" spans="1:11">
      <c r="A745" s="58">
        <v>5449789</v>
      </c>
      <c r="B745" s="58" t="s">
        <v>2646</v>
      </c>
      <c r="C745" s="58" t="s">
        <v>434</v>
      </c>
      <c r="D745" s="58" t="s">
        <v>435</v>
      </c>
      <c r="E745" s="58">
        <v>45284</v>
      </c>
      <c r="F745" s="58" t="s">
        <v>293</v>
      </c>
      <c r="G745" s="48">
        <v>50</v>
      </c>
      <c r="H745" s="48">
        <v>1999777</v>
      </c>
      <c r="I745" s="48">
        <v>9998885</v>
      </c>
      <c r="K745" s="68" t="str">
        <f t="shared" si="11"/>
        <v>Спир</v>
      </c>
    </row>
    <row r="746" spans="1:11">
      <c r="A746" s="58">
        <v>5450105</v>
      </c>
      <c r="B746" s="58" t="s">
        <v>2646</v>
      </c>
      <c r="C746" s="58" t="s">
        <v>135</v>
      </c>
      <c r="D746" s="58" t="s">
        <v>136</v>
      </c>
      <c r="E746" s="58">
        <v>18521</v>
      </c>
      <c r="F746" s="58" t="s">
        <v>134</v>
      </c>
      <c r="G746" s="48">
        <v>400</v>
      </c>
      <c r="H746" s="48">
        <v>5750000</v>
      </c>
      <c r="I746" s="48">
        <v>23000000</v>
      </c>
      <c r="K746" s="68" t="str">
        <f t="shared" si="11"/>
        <v>Бард</v>
      </c>
    </row>
    <row r="747" spans="1:11">
      <c r="A747" s="58">
        <v>5450972</v>
      </c>
      <c r="B747" s="58" t="s">
        <v>2646</v>
      </c>
      <c r="C747" s="58" t="s">
        <v>2603</v>
      </c>
      <c r="D747" s="58" t="s">
        <v>2604</v>
      </c>
      <c r="E747" s="58">
        <v>45285</v>
      </c>
      <c r="F747" s="58" t="s">
        <v>296</v>
      </c>
      <c r="G747" s="48">
        <v>6100</v>
      </c>
      <c r="H747" s="48">
        <v>2000000</v>
      </c>
      <c r="I747" s="48">
        <v>1220000000</v>
      </c>
      <c r="K747" s="68" t="str">
        <f t="shared" si="11"/>
        <v>Спир</v>
      </c>
    </row>
    <row r="748" spans="1:11">
      <c r="A748" s="58">
        <v>5451856</v>
      </c>
      <c r="B748" s="58" t="s">
        <v>2647</v>
      </c>
      <c r="C748" s="58" t="s">
        <v>446</v>
      </c>
      <c r="D748" s="58" t="s">
        <v>447</v>
      </c>
      <c r="E748" s="58">
        <v>45433</v>
      </c>
      <c r="F748" s="58" t="s">
        <v>297</v>
      </c>
      <c r="G748" s="48">
        <v>100</v>
      </c>
      <c r="H748" s="48">
        <v>1815000</v>
      </c>
      <c r="I748" s="48">
        <v>18150000</v>
      </c>
      <c r="K748" s="68" t="str">
        <f t="shared" si="11"/>
        <v>Спир</v>
      </c>
    </row>
    <row r="749" spans="1:11">
      <c r="A749" s="58">
        <v>5451857</v>
      </c>
      <c r="B749" s="58" t="s">
        <v>2647</v>
      </c>
      <c r="C749" s="58" t="s">
        <v>452</v>
      </c>
      <c r="D749" s="58" t="s">
        <v>453</v>
      </c>
      <c r="E749" s="58">
        <v>45433</v>
      </c>
      <c r="F749" s="58" t="s">
        <v>297</v>
      </c>
      <c r="G749" s="48">
        <v>80</v>
      </c>
      <c r="H749" s="48">
        <v>1800000</v>
      </c>
      <c r="I749" s="48">
        <v>14400000</v>
      </c>
      <c r="K749" s="68" t="str">
        <f t="shared" si="11"/>
        <v>Спир</v>
      </c>
    </row>
    <row r="750" spans="1:11">
      <c r="A750" s="58">
        <v>5451858</v>
      </c>
      <c r="B750" s="58" t="s">
        <v>2647</v>
      </c>
      <c r="C750" s="58" t="s">
        <v>419</v>
      </c>
      <c r="D750" s="58" t="s">
        <v>420</v>
      </c>
      <c r="E750" s="58">
        <v>45433</v>
      </c>
      <c r="F750" s="58" t="s">
        <v>297</v>
      </c>
      <c r="G750" s="48">
        <v>200</v>
      </c>
      <c r="H750" s="48">
        <v>1799981</v>
      </c>
      <c r="I750" s="48">
        <v>35999620</v>
      </c>
      <c r="K750" s="68" t="str">
        <f t="shared" si="11"/>
        <v>Спир</v>
      </c>
    </row>
    <row r="751" spans="1:11">
      <c r="A751" s="58">
        <v>5451920</v>
      </c>
      <c r="B751" s="58" t="s">
        <v>2647</v>
      </c>
      <c r="C751" s="58" t="s">
        <v>2648</v>
      </c>
      <c r="D751" s="58" t="s">
        <v>2649</v>
      </c>
      <c r="E751" s="58">
        <v>45285</v>
      </c>
      <c r="F751" s="58" t="s">
        <v>296</v>
      </c>
      <c r="G751" s="48">
        <v>70</v>
      </c>
      <c r="H751" s="48">
        <v>2050999</v>
      </c>
      <c r="I751" s="48">
        <v>14356993</v>
      </c>
      <c r="K751" s="68" t="str">
        <f t="shared" si="11"/>
        <v>Спир</v>
      </c>
    </row>
    <row r="752" spans="1:11">
      <c r="A752" s="58">
        <v>5451921</v>
      </c>
      <c r="B752" s="58" t="s">
        <v>2647</v>
      </c>
      <c r="C752" s="58" t="s">
        <v>2650</v>
      </c>
      <c r="D752" s="58" t="s">
        <v>2651</v>
      </c>
      <c r="E752" s="58">
        <v>45285</v>
      </c>
      <c r="F752" s="58" t="s">
        <v>296</v>
      </c>
      <c r="G752" s="48">
        <v>100</v>
      </c>
      <c r="H752" s="48">
        <v>2001000</v>
      </c>
      <c r="I752" s="48">
        <v>20010000</v>
      </c>
      <c r="K752" s="68" t="str">
        <f t="shared" si="11"/>
        <v>Спир</v>
      </c>
    </row>
    <row r="753" spans="1:11">
      <c r="A753" s="58">
        <v>5451922</v>
      </c>
      <c r="B753" s="58" t="s">
        <v>2647</v>
      </c>
      <c r="C753" s="58" t="s">
        <v>464</v>
      </c>
      <c r="D753" s="58" t="s">
        <v>465</v>
      </c>
      <c r="E753" s="58">
        <v>45285</v>
      </c>
      <c r="F753" s="58" t="s">
        <v>296</v>
      </c>
      <c r="G753" s="48">
        <v>190</v>
      </c>
      <c r="H753" s="48">
        <v>2000999</v>
      </c>
      <c r="I753" s="48">
        <v>38018981</v>
      </c>
      <c r="K753" s="68" t="str">
        <f t="shared" si="11"/>
        <v>Спир</v>
      </c>
    </row>
    <row r="754" spans="1:11">
      <c r="A754" s="58">
        <v>5451923</v>
      </c>
      <c r="B754" s="58" t="s">
        <v>2647</v>
      </c>
      <c r="C754" s="58" t="s">
        <v>313</v>
      </c>
      <c r="D754" s="58" t="s">
        <v>314</v>
      </c>
      <c r="E754" s="58">
        <v>45285</v>
      </c>
      <c r="F754" s="58" t="s">
        <v>296</v>
      </c>
      <c r="G754" s="48">
        <v>200</v>
      </c>
      <c r="H754" s="48">
        <v>1998999</v>
      </c>
      <c r="I754" s="48">
        <v>39979980</v>
      </c>
      <c r="K754" s="68" t="str">
        <f t="shared" si="11"/>
        <v>Спир</v>
      </c>
    </row>
    <row r="755" spans="1:11">
      <c r="A755" s="58">
        <v>5451924</v>
      </c>
      <c r="B755" s="58" t="s">
        <v>2647</v>
      </c>
      <c r="C755" s="58" t="s">
        <v>2652</v>
      </c>
      <c r="D755" s="58" t="s">
        <v>2653</v>
      </c>
      <c r="E755" s="58">
        <v>45285</v>
      </c>
      <c r="F755" s="58" t="s">
        <v>296</v>
      </c>
      <c r="G755" s="48">
        <v>1790</v>
      </c>
      <c r="H755" s="48">
        <v>1995778</v>
      </c>
      <c r="I755" s="48">
        <v>357244262</v>
      </c>
      <c r="K755" s="68" t="str">
        <f t="shared" si="11"/>
        <v>Спир</v>
      </c>
    </row>
    <row r="756" spans="1:11">
      <c r="A756" s="58">
        <v>5451925</v>
      </c>
      <c r="B756" s="58" t="s">
        <v>2647</v>
      </c>
      <c r="C756" s="58" t="s">
        <v>339</v>
      </c>
      <c r="D756" s="58" t="s">
        <v>340</v>
      </c>
      <c r="E756" s="58">
        <v>45285</v>
      </c>
      <c r="F756" s="58" t="s">
        <v>296</v>
      </c>
      <c r="G756" s="48">
        <v>300</v>
      </c>
      <c r="H756" s="48">
        <v>1995333</v>
      </c>
      <c r="I756" s="48">
        <v>59859990</v>
      </c>
      <c r="K756" s="68" t="str">
        <f t="shared" si="11"/>
        <v>Спир</v>
      </c>
    </row>
    <row r="757" spans="1:11">
      <c r="A757" s="58">
        <v>5451926</v>
      </c>
      <c r="B757" s="58" t="s">
        <v>2647</v>
      </c>
      <c r="C757" s="58" t="s">
        <v>1202</v>
      </c>
      <c r="D757" s="58" t="s">
        <v>1203</v>
      </c>
      <c r="E757" s="58">
        <v>45285</v>
      </c>
      <c r="F757" s="58" t="s">
        <v>296</v>
      </c>
      <c r="G757" s="48">
        <v>200</v>
      </c>
      <c r="H757" s="48">
        <v>1995233</v>
      </c>
      <c r="I757" s="48">
        <v>39904660</v>
      </c>
      <c r="K757" s="68" t="str">
        <f t="shared" si="11"/>
        <v>Спир</v>
      </c>
    </row>
    <row r="758" spans="1:11">
      <c r="A758" s="58">
        <v>5451927</v>
      </c>
      <c r="B758" s="58" t="s">
        <v>2647</v>
      </c>
      <c r="C758" s="58" t="s">
        <v>520</v>
      </c>
      <c r="D758" s="58" t="s">
        <v>521</v>
      </c>
      <c r="E758" s="58">
        <v>45285</v>
      </c>
      <c r="F758" s="58" t="s">
        <v>296</v>
      </c>
      <c r="G758" s="48">
        <v>1000</v>
      </c>
      <c r="H758" s="48">
        <v>1995022</v>
      </c>
      <c r="I758" s="48">
        <v>199502200</v>
      </c>
      <c r="K758" s="68" t="str">
        <f t="shared" si="11"/>
        <v>Спир</v>
      </c>
    </row>
    <row r="759" spans="1:11">
      <c r="A759" s="58">
        <v>5453123</v>
      </c>
      <c r="B759" s="58" t="s">
        <v>2647</v>
      </c>
      <c r="C759" s="58" t="s">
        <v>2654</v>
      </c>
      <c r="D759" s="58" t="s">
        <v>2655</v>
      </c>
      <c r="E759" s="58">
        <v>45285</v>
      </c>
      <c r="F759" s="58" t="s">
        <v>296</v>
      </c>
      <c r="G759" s="48">
        <v>200</v>
      </c>
      <c r="H759" s="48">
        <v>2020777</v>
      </c>
      <c r="I759" s="48">
        <v>40415540</v>
      </c>
      <c r="K759" s="68" t="str">
        <f t="shared" si="11"/>
        <v>Спир</v>
      </c>
    </row>
    <row r="760" spans="1:11">
      <c r="A760" s="58">
        <v>5453124</v>
      </c>
      <c r="B760" s="58" t="s">
        <v>2647</v>
      </c>
      <c r="C760" s="58" t="s">
        <v>2603</v>
      </c>
      <c r="D760" s="58" t="s">
        <v>2604</v>
      </c>
      <c r="E760" s="58">
        <v>45285</v>
      </c>
      <c r="F760" s="58" t="s">
        <v>296</v>
      </c>
      <c r="G760" s="48">
        <v>4500</v>
      </c>
      <c r="H760" s="48">
        <v>2000000</v>
      </c>
      <c r="I760" s="48">
        <v>900000000</v>
      </c>
      <c r="K760" s="68" t="str">
        <f t="shared" si="11"/>
        <v>Спир</v>
      </c>
    </row>
    <row r="761" spans="1:11">
      <c r="A761" s="58">
        <v>5453125</v>
      </c>
      <c r="B761" s="58" t="s">
        <v>2647</v>
      </c>
      <c r="C761" s="58" t="s">
        <v>346</v>
      </c>
      <c r="D761" s="58" t="s">
        <v>347</v>
      </c>
      <c r="E761" s="58">
        <v>45285</v>
      </c>
      <c r="F761" s="58" t="s">
        <v>296</v>
      </c>
      <c r="G761" s="48">
        <v>1400</v>
      </c>
      <c r="H761" s="48">
        <v>2000000</v>
      </c>
      <c r="I761" s="48">
        <v>280000000</v>
      </c>
      <c r="K761" s="68" t="str">
        <f t="shared" si="11"/>
        <v>Спир</v>
      </c>
    </row>
    <row r="762" spans="1:11">
      <c r="A762" s="58">
        <v>5453126</v>
      </c>
      <c r="B762" s="58" t="s">
        <v>2647</v>
      </c>
      <c r="C762" s="58" t="s">
        <v>512</v>
      </c>
      <c r="D762" s="58" t="s">
        <v>513</v>
      </c>
      <c r="E762" s="58">
        <v>45284</v>
      </c>
      <c r="F762" s="58" t="s">
        <v>293</v>
      </c>
      <c r="G762" s="48">
        <v>1600</v>
      </c>
      <c r="H762" s="48">
        <v>2002000</v>
      </c>
      <c r="I762" s="48">
        <v>320320000</v>
      </c>
      <c r="K762" s="68" t="str">
        <f t="shared" si="11"/>
        <v>Спир</v>
      </c>
    </row>
    <row r="763" spans="1:11">
      <c r="A763" s="58">
        <v>5453212</v>
      </c>
      <c r="B763" s="58" t="s">
        <v>2647</v>
      </c>
      <c r="C763" s="58" t="s">
        <v>132</v>
      </c>
      <c r="D763" s="58" t="s">
        <v>133</v>
      </c>
      <c r="E763" s="58">
        <v>18521</v>
      </c>
      <c r="F763" s="58" t="s">
        <v>134</v>
      </c>
      <c r="G763" s="48">
        <v>200</v>
      </c>
      <c r="H763" s="48">
        <v>5750205</v>
      </c>
      <c r="I763" s="48">
        <v>11500410</v>
      </c>
      <c r="K763" s="68" t="str">
        <f t="shared" si="11"/>
        <v>Бард</v>
      </c>
    </row>
    <row r="764" spans="1:11">
      <c r="A764" s="58">
        <v>5453213</v>
      </c>
      <c r="B764" s="58" t="s">
        <v>2647</v>
      </c>
      <c r="C764" s="58" t="s">
        <v>171</v>
      </c>
      <c r="D764" s="58" t="s">
        <v>172</v>
      </c>
      <c r="E764" s="58">
        <v>18521</v>
      </c>
      <c r="F764" s="58" t="s">
        <v>134</v>
      </c>
      <c r="G764" s="48">
        <v>300</v>
      </c>
      <c r="H764" s="48">
        <v>5750007</v>
      </c>
      <c r="I764" s="48">
        <v>17250021</v>
      </c>
      <c r="K764" s="68" t="str">
        <f t="shared" si="11"/>
        <v>Бард</v>
      </c>
    </row>
    <row r="765" spans="1:11">
      <c r="A765" s="58">
        <v>5454038</v>
      </c>
      <c r="B765" s="58" t="s">
        <v>2656</v>
      </c>
      <c r="C765" s="58" t="s">
        <v>2657</v>
      </c>
      <c r="D765" s="58" t="s">
        <v>2658</v>
      </c>
      <c r="E765" s="58">
        <v>45285</v>
      </c>
      <c r="F765" s="58" t="s">
        <v>296</v>
      </c>
      <c r="G765" s="48">
        <v>1200</v>
      </c>
      <c r="H765" s="48">
        <v>2002350</v>
      </c>
      <c r="I765" s="48">
        <v>240282000</v>
      </c>
      <c r="K765" s="68" t="str">
        <f t="shared" si="11"/>
        <v>Спир</v>
      </c>
    </row>
    <row r="766" spans="1:11">
      <c r="A766" s="58">
        <v>5454039</v>
      </c>
      <c r="B766" s="58" t="s">
        <v>2656</v>
      </c>
      <c r="C766" s="58" t="s">
        <v>602</v>
      </c>
      <c r="D766" s="58" t="s">
        <v>603</v>
      </c>
      <c r="E766" s="58">
        <v>45285</v>
      </c>
      <c r="F766" s="58" t="s">
        <v>296</v>
      </c>
      <c r="G766" s="48">
        <v>50</v>
      </c>
      <c r="H766" s="48">
        <v>2001100</v>
      </c>
      <c r="I766" s="48">
        <v>10005500</v>
      </c>
      <c r="K766" s="68" t="str">
        <f t="shared" si="11"/>
        <v>Спир</v>
      </c>
    </row>
    <row r="767" spans="1:11">
      <c r="A767" s="58">
        <v>5454040</v>
      </c>
      <c r="B767" s="58" t="s">
        <v>2656</v>
      </c>
      <c r="C767" s="58" t="s">
        <v>346</v>
      </c>
      <c r="D767" s="58" t="s">
        <v>347</v>
      </c>
      <c r="E767" s="58">
        <v>45285</v>
      </c>
      <c r="F767" s="58" t="s">
        <v>296</v>
      </c>
      <c r="G767" s="48">
        <v>2150</v>
      </c>
      <c r="H767" s="48">
        <v>2000050</v>
      </c>
      <c r="I767" s="48">
        <v>430010750</v>
      </c>
      <c r="K767" s="68" t="str">
        <f t="shared" si="11"/>
        <v>Спир</v>
      </c>
    </row>
    <row r="768" spans="1:11">
      <c r="A768" s="58">
        <v>5454041</v>
      </c>
      <c r="B768" s="58" t="s">
        <v>2656</v>
      </c>
      <c r="C768" s="58" t="s">
        <v>2603</v>
      </c>
      <c r="D768" s="58" t="s">
        <v>2604</v>
      </c>
      <c r="E768" s="58">
        <v>45285</v>
      </c>
      <c r="F768" s="58" t="s">
        <v>296</v>
      </c>
      <c r="G768" s="48">
        <v>1600</v>
      </c>
      <c r="H768" s="48">
        <v>2000000</v>
      </c>
      <c r="I768" s="48">
        <v>320000000</v>
      </c>
      <c r="K768" s="68" t="str">
        <f t="shared" si="11"/>
        <v>Спир</v>
      </c>
    </row>
    <row r="769" spans="1:11">
      <c r="A769" s="58">
        <v>5454042</v>
      </c>
      <c r="B769" s="58" t="s">
        <v>2656</v>
      </c>
      <c r="C769" s="58" t="s">
        <v>488</v>
      </c>
      <c r="D769" s="58" t="s">
        <v>489</v>
      </c>
      <c r="E769" s="58">
        <v>45285</v>
      </c>
      <c r="F769" s="58" t="s">
        <v>296</v>
      </c>
      <c r="G769" s="48">
        <v>300</v>
      </c>
      <c r="H769" s="48">
        <v>1999788</v>
      </c>
      <c r="I769" s="48">
        <v>59993640</v>
      </c>
      <c r="K769" s="68" t="str">
        <f t="shared" si="11"/>
        <v>Спир</v>
      </c>
    </row>
    <row r="770" spans="1:11">
      <c r="A770" s="58">
        <v>5454043</v>
      </c>
      <c r="B770" s="58" t="s">
        <v>2656</v>
      </c>
      <c r="C770" s="58" t="s">
        <v>294</v>
      </c>
      <c r="D770" s="58" t="s">
        <v>295</v>
      </c>
      <c r="E770" s="58">
        <v>45285</v>
      </c>
      <c r="F770" s="58" t="s">
        <v>296</v>
      </c>
      <c r="G770" s="48">
        <v>400</v>
      </c>
      <c r="H770" s="48">
        <v>1998111</v>
      </c>
      <c r="I770" s="48">
        <v>79924440</v>
      </c>
      <c r="K770" s="68" t="str">
        <f t="shared" si="11"/>
        <v>Спир</v>
      </c>
    </row>
    <row r="771" spans="1:11">
      <c r="A771" s="58">
        <v>5454393</v>
      </c>
      <c r="B771" s="58" t="s">
        <v>2656</v>
      </c>
      <c r="C771" s="58" t="s">
        <v>135</v>
      </c>
      <c r="D771" s="58" t="s">
        <v>136</v>
      </c>
      <c r="E771" s="58">
        <v>18521</v>
      </c>
      <c r="F771" s="58" t="s">
        <v>134</v>
      </c>
      <c r="G771" s="48">
        <v>500</v>
      </c>
      <c r="H771" s="48">
        <v>5750000</v>
      </c>
      <c r="I771" s="48">
        <v>28750000</v>
      </c>
      <c r="K771" s="68" t="str">
        <f t="shared" si="11"/>
        <v>Бард</v>
      </c>
    </row>
    <row r="772" spans="1:11">
      <c r="A772" s="58">
        <v>5455151</v>
      </c>
      <c r="B772" s="58" t="s">
        <v>2656</v>
      </c>
      <c r="C772" s="58" t="s">
        <v>2612</v>
      </c>
      <c r="D772" s="58" t="s">
        <v>2613</v>
      </c>
      <c r="E772" s="58">
        <v>45433</v>
      </c>
      <c r="F772" s="58" t="s">
        <v>297</v>
      </c>
      <c r="G772" s="48">
        <v>200</v>
      </c>
      <c r="H772" s="48">
        <v>1820999</v>
      </c>
      <c r="I772" s="48">
        <v>36419980</v>
      </c>
      <c r="K772" s="68" t="str">
        <f t="shared" si="11"/>
        <v>Спир</v>
      </c>
    </row>
    <row r="773" spans="1:11">
      <c r="A773" s="58">
        <v>5455991</v>
      </c>
      <c r="B773" s="58" t="s">
        <v>2659</v>
      </c>
      <c r="C773" s="58" t="s">
        <v>2660</v>
      </c>
      <c r="D773" s="58" t="s">
        <v>2661</v>
      </c>
      <c r="E773" s="58">
        <v>45284</v>
      </c>
      <c r="F773" s="58" t="s">
        <v>293</v>
      </c>
      <c r="G773" s="48">
        <v>3100</v>
      </c>
      <c r="H773" s="48">
        <v>2005858</v>
      </c>
      <c r="I773" s="48">
        <v>621815980</v>
      </c>
      <c r="K773" s="68" t="str">
        <f t="shared" ref="K773:K836" si="12">LEFT(F773,4)</f>
        <v>Спир</v>
      </c>
    </row>
    <row r="774" spans="1:11">
      <c r="A774" s="58">
        <v>5455992</v>
      </c>
      <c r="B774" s="58" t="s">
        <v>2659</v>
      </c>
      <c r="C774" s="58" t="s">
        <v>333</v>
      </c>
      <c r="D774" s="58" t="s">
        <v>334</v>
      </c>
      <c r="E774" s="58">
        <v>45284</v>
      </c>
      <c r="F774" s="58" t="s">
        <v>293</v>
      </c>
      <c r="G774" s="48">
        <v>730</v>
      </c>
      <c r="H774" s="48">
        <v>2002788</v>
      </c>
      <c r="I774" s="48">
        <v>146203524</v>
      </c>
      <c r="K774" s="68" t="str">
        <f t="shared" si="12"/>
        <v>Спир</v>
      </c>
    </row>
    <row r="775" spans="1:11">
      <c r="A775" s="58">
        <v>5455993</v>
      </c>
      <c r="B775" s="58" t="s">
        <v>2659</v>
      </c>
      <c r="C775" s="58" t="s">
        <v>434</v>
      </c>
      <c r="D775" s="58" t="s">
        <v>435</v>
      </c>
      <c r="E775" s="58">
        <v>45284</v>
      </c>
      <c r="F775" s="58" t="s">
        <v>293</v>
      </c>
      <c r="G775" s="48">
        <v>100</v>
      </c>
      <c r="H775" s="48">
        <v>2000001</v>
      </c>
      <c r="I775" s="48">
        <v>20000010</v>
      </c>
      <c r="K775" s="68" t="str">
        <f t="shared" si="12"/>
        <v>Спир</v>
      </c>
    </row>
    <row r="776" spans="1:11">
      <c r="A776" s="58">
        <v>5456355</v>
      </c>
      <c r="B776" s="58" t="s">
        <v>2659</v>
      </c>
      <c r="C776" s="58" t="s">
        <v>580</v>
      </c>
      <c r="D776" s="58" t="s">
        <v>203</v>
      </c>
      <c r="E776" s="58">
        <v>18521</v>
      </c>
      <c r="F776" s="58" t="s">
        <v>134</v>
      </c>
      <c r="G776" s="48">
        <v>100</v>
      </c>
      <c r="H776" s="48">
        <v>5750059</v>
      </c>
      <c r="I776" s="48">
        <v>5750059</v>
      </c>
      <c r="K776" s="68" t="str">
        <f t="shared" si="12"/>
        <v>Бард</v>
      </c>
    </row>
    <row r="777" spans="1:11">
      <c r="A777" s="58">
        <v>5456356</v>
      </c>
      <c r="B777" s="58" t="s">
        <v>2659</v>
      </c>
      <c r="C777" s="58" t="s">
        <v>135</v>
      </c>
      <c r="D777" s="58" t="s">
        <v>136</v>
      </c>
      <c r="E777" s="58">
        <v>18521</v>
      </c>
      <c r="F777" s="58" t="s">
        <v>134</v>
      </c>
      <c r="G777" s="48">
        <v>400</v>
      </c>
      <c r="H777" s="48">
        <v>5750000</v>
      </c>
      <c r="I777" s="48">
        <v>23000000</v>
      </c>
      <c r="K777" s="68" t="str">
        <f t="shared" si="12"/>
        <v>Бард</v>
      </c>
    </row>
    <row r="778" spans="1:11">
      <c r="A778" s="58">
        <v>5457170</v>
      </c>
      <c r="B778" s="58" t="s">
        <v>2659</v>
      </c>
      <c r="C778" s="58" t="s">
        <v>1189</v>
      </c>
      <c r="D778" s="58" t="s">
        <v>1190</v>
      </c>
      <c r="E778" s="58">
        <v>45433</v>
      </c>
      <c r="F778" s="58" t="s">
        <v>297</v>
      </c>
      <c r="G778" s="48">
        <v>20</v>
      </c>
      <c r="H778" s="48">
        <v>1822745</v>
      </c>
      <c r="I778" s="48">
        <v>3645490</v>
      </c>
      <c r="K778" s="68" t="str">
        <f t="shared" si="12"/>
        <v>Спир</v>
      </c>
    </row>
    <row r="779" spans="1:11">
      <c r="A779" s="58">
        <v>5457182</v>
      </c>
      <c r="B779" s="58" t="s">
        <v>2659</v>
      </c>
      <c r="C779" s="58" t="s">
        <v>2603</v>
      </c>
      <c r="D779" s="58" t="s">
        <v>2604</v>
      </c>
      <c r="E779" s="58">
        <v>45285</v>
      </c>
      <c r="F779" s="58" t="s">
        <v>296</v>
      </c>
      <c r="G779" s="48">
        <v>6000</v>
      </c>
      <c r="H779" s="48">
        <v>2020999</v>
      </c>
      <c r="I779" s="48">
        <v>1212599400</v>
      </c>
      <c r="K779" s="68" t="str">
        <f t="shared" si="12"/>
        <v>Спир</v>
      </c>
    </row>
    <row r="780" spans="1:11">
      <c r="A780" s="58">
        <v>5458194</v>
      </c>
      <c r="B780" s="58" t="s">
        <v>2662</v>
      </c>
      <c r="C780" s="58" t="s">
        <v>432</v>
      </c>
      <c r="D780" s="58" t="s">
        <v>433</v>
      </c>
      <c r="E780" s="58">
        <v>45285</v>
      </c>
      <c r="F780" s="58" t="s">
        <v>296</v>
      </c>
      <c r="G780" s="48">
        <v>3000</v>
      </c>
      <c r="H780" s="48">
        <v>2070000</v>
      </c>
      <c r="I780" s="48">
        <v>621000000</v>
      </c>
      <c r="K780" s="68" t="str">
        <f t="shared" si="12"/>
        <v>Спир</v>
      </c>
    </row>
    <row r="781" spans="1:11">
      <c r="A781" s="58">
        <v>5458195</v>
      </c>
      <c r="B781" s="58" t="s">
        <v>2662</v>
      </c>
      <c r="C781" s="58" t="s">
        <v>430</v>
      </c>
      <c r="D781" s="58" t="s">
        <v>431</v>
      </c>
      <c r="E781" s="58">
        <v>45285</v>
      </c>
      <c r="F781" s="58" t="s">
        <v>296</v>
      </c>
      <c r="G781" s="48">
        <v>250</v>
      </c>
      <c r="H781" s="48">
        <v>2024510</v>
      </c>
      <c r="I781" s="48">
        <v>50612750</v>
      </c>
      <c r="K781" s="68" t="str">
        <f t="shared" si="12"/>
        <v>Спир</v>
      </c>
    </row>
    <row r="782" spans="1:11">
      <c r="A782" s="58">
        <v>5458196</v>
      </c>
      <c r="B782" s="58" t="s">
        <v>2662</v>
      </c>
      <c r="C782" s="58" t="s">
        <v>2663</v>
      </c>
      <c r="D782" s="58" t="s">
        <v>2664</v>
      </c>
      <c r="E782" s="58">
        <v>45285</v>
      </c>
      <c r="F782" s="58" t="s">
        <v>296</v>
      </c>
      <c r="G782" s="48">
        <v>200</v>
      </c>
      <c r="H782" s="48">
        <v>2021999</v>
      </c>
      <c r="I782" s="48">
        <v>40439980</v>
      </c>
      <c r="K782" s="68" t="str">
        <f t="shared" si="12"/>
        <v>Спир</v>
      </c>
    </row>
    <row r="783" spans="1:11">
      <c r="A783" s="58">
        <v>5458197</v>
      </c>
      <c r="B783" s="58" t="s">
        <v>2662</v>
      </c>
      <c r="C783" s="58" t="s">
        <v>2615</v>
      </c>
      <c r="D783" s="58" t="s">
        <v>2616</v>
      </c>
      <c r="E783" s="58">
        <v>45285</v>
      </c>
      <c r="F783" s="58" t="s">
        <v>296</v>
      </c>
      <c r="G783" s="48">
        <v>500</v>
      </c>
      <c r="H783" s="48">
        <v>2000999</v>
      </c>
      <c r="I783" s="48">
        <v>100049950</v>
      </c>
      <c r="K783" s="68" t="str">
        <f t="shared" si="12"/>
        <v>Спир</v>
      </c>
    </row>
    <row r="784" spans="1:11">
      <c r="A784" s="58">
        <v>5458198</v>
      </c>
      <c r="B784" s="58" t="s">
        <v>2662</v>
      </c>
      <c r="C784" s="58" t="s">
        <v>2652</v>
      </c>
      <c r="D784" s="58" t="s">
        <v>2653</v>
      </c>
      <c r="E784" s="58">
        <v>45285</v>
      </c>
      <c r="F784" s="58" t="s">
        <v>296</v>
      </c>
      <c r="G784" s="48">
        <v>1900</v>
      </c>
      <c r="H784" s="48">
        <v>1996699</v>
      </c>
      <c r="I784" s="48">
        <v>379372810</v>
      </c>
      <c r="K784" s="68" t="str">
        <f t="shared" si="12"/>
        <v>Спир</v>
      </c>
    </row>
    <row r="785" spans="1:11">
      <c r="A785" s="58">
        <v>5458199</v>
      </c>
      <c r="B785" s="58" t="s">
        <v>2662</v>
      </c>
      <c r="C785" s="58" t="s">
        <v>323</v>
      </c>
      <c r="D785" s="58" t="s">
        <v>324</v>
      </c>
      <c r="E785" s="58">
        <v>45285</v>
      </c>
      <c r="F785" s="58" t="s">
        <v>296</v>
      </c>
      <c r="G785" s="48">
        <v>300</v>
      </c>
      <c r="H785" s="48">
        <v>1996000</v>
      </c>
      <c r="I785" s="48">
        <v>59880000</v>
      </c>
      <c r="K785" s="68" t="str">
        <f t="shared" si="12"/>
        <v>Спир</v>
      </c>
    </row>
    <row r="786" spans="1:11">
      <c r="A786" s="58">
        <v>5458200</v>
      </c>
      <c r="B786" s="58" t="s">
        <v>2662</v>
      </c>
      <c r="C786" s="58" t="s">
        <v>610</v>
      </c>
      <c r="D786" s="58" t="s">
        <v>611</v>
      </c>
      <c r="E786" s="58">
        <v>45285</v>
      </c>
      <c r="F786" s="58" t="s">
        <v>296</v>
      </c>
      <c r="G786" s="48">
        <v>350</v>
      </c>
      <c r="H786" s="48">
        <v>1995599</v>
      </c>
      <c r="I786" s="48">
        <v>69845965</v>
      </c>
      <c r="K786" s="68" t="str">
        <f t="shared" si="12"/>
        <v>Спир</v>
      </c>
    </row>
    <row r="787" spans="1:11">
      <c r="A787" s="58">
        <v>5458565</v>
      </c>
      <c r="B787" s="58" t="s">
        <v>2662</v>
      </c>
      <c r="C787" s="58" t="s">
        <v>135</v>
      </c>
      <c r="D787" s="58" t="s">
        <v>136</v>
      </c>
      <c r="E787" s="58">
        <v>18521</v>
      </c>
      <c r="F787" s="58" t="s">
        <v>134</v>
      </c>
      <c r="G787" s="48">
        <v>600</v>
      </c>
      <c r="H787" s="48">
        <v>5750000</v>
      </c>
      <c r="I787" s="48">
        <v>34500000</v>
      </c>
      <c r="K787" s="68" t="str">
        <f t="shared" si="12"/>
        <v>Бард</v>
      </c>
    </row>
    <row r="788" spans="1:11">
      <c r="A788" s="58">
        <v>5459437</v>
      </c>
      <c r="B788" s="58" t="s">
        <v>2662</v>
      </c>
      <c r="C788" s="58" t="s">
        <v>2665</v>
      </c>
      <c r="D788" s="58" t="s">
        <v>2666</v>
      </c>
      <c r="E788" s="58">
        <v>45433</v>
      </c>
      <c r="F788" s="58" t="s">
        <v>297</v>
      </c>
      <c r="G788" s="48">
        <v>40</v>
      </c>
      <c r="H788" s="48">
        <v>1799981</v>
      </c>
      <c r="I788" s="48">
        <v>7199924</v>
      </c>
      <c r="K788" s="68" t="str">
        <f t="shared" si="12"/>
        <v>Спир</v>
      </c>
    </row>
    <row r="789" spans="1:11">
      <c r="A789" s="58">
        <v>5459438</v>
      </c>
      <c r="B789" s="58" t="s">
        <v>2662</v>
      </c>
      <c r="C789" s="58" t="s">
        <v>450</v>
      </c>
      <c r="D789" s="58" t="s">
        <v>451</v>
      </c>
      <c r="E789" s="58">
        <v>45433</v>
      </c>
      <c r="F789" s="58" t="s">
        <v>297</v>
      </c>
      <c r="G789" s="48">
        <v>200</v>
      </c>
      <c r="H789" s="48">
        <v>1799981</v>
      </c>
      <c r="I789" s="48">
        <v>35999620</v>
      </c>
      <c r="K789" s="68" t="str">
        <f t="shared" si="12"/>
        <v>Спир</v>
      </c>
    </row>
    <row r="790" spans="1:11">
      <c r="A790" s="58">
        <v>5459454</v>
      </c>
      <c r="B790" s="58" t="s">
        <v>2662</v>
      </c>
      <c r="C790" s="58" t="s">
        <v>608</v>
      </c>
      <c r="D790" s="58" t="s">
        <v>609</v>
      </c>
      <c r="E790" s="58">
        <v>45285</v>
      </c>
      <c r="F790" s="58" t="s">
        <v>296</v>
      </c>
      <c r="G790" s="48">
        <v>20</v>
      </c>
      <c r="H790" s="48">
        <v>2022202</v>
      </c>
      <c r="I790" s="48">
        <v>4044404</v>
      </c>
      <c r="K790" s="68" t="str">
        <f t="shared" si="12"/>
        <v>Спир</v>
      </c>
    </row>
    <row r="791" spans="1:11">
      <c r="A791" s="58">
        <v>5459455</v>
      </c>
      <c r="B791" s="58" t="s">
        <v>2662</v>
      </c>
      <c r="C791" s="58" t="s">
        <v>482</v>
      </c>
      <c r="D791" s="58" t="s">
        <v>483</v>
      </c>
      <c r="E791" s="58">
        <v>45285</v>
      </c>
      <c r="F791" s="58" t="s">
        <v>296</v>
      </c>
      <c r="G791" s="48">
        <v>3100</v>
      </c>
      <c r="H791" s="48">
        <v>2001788</v>
      </c>
      <c r="I791" s="48">
        <v>620554280</v>
      </c>
      <c r="K791" s="68" t="str">
        <f t="shared" si="12"/>
        <v>Спир</v>
      </c>
    </row>
    <row r="792" spans="1:11">
      <c r="A792" s="58">
        <v>5459456</v>
      </c>
      <c r="B792" s="58" t="s">
        <v>2662</v>
      </c>
      <c r="C792" s="58" t="s">
        <v>610</v>
      </c>
      <c r="D792" s="58" t="s">
        <v>611</v>
      </c>
      <c r="E792" s="58">
        <v>45285</v>
      </c>
      <c r="F792" s="58" t="s">
        <v>296</v>
      </c>
      <c r="G792" s="48">
        <v>2850</v>
      </c>
      <c r="H792" s="48">
        <v>1998788</v>
      </c>
      <c r="I792" s="48">
        <v>569654580</v>
      </c>
      <c r="K792" s="68" t="str">
        <f t="shared" si="12"/>
        <v>Спир</v>
      </c>
    </row>
    <row r="793" spans="1:11">
      <c r="A793" s="58">
        <v>5459457</v>
      </c>
      <c r="B793" s="58" t="s">
        <v>2662</v>
      </c>
      <c r="C793" s="58" t="s">
        <v>602</v>
      </c>
      <c r="D793" s="58" t="s">
        <v>603</v>
      </c>
      <c r="E793" s="58">
        <v>45285</v>
      </c>
      <c r="F793" s="58" t="s">
        <v>296</v>
      </c>
      <c r="G793" s="48">
        <v>50</v>
      </c>
      <c r="H793" s="48">
        <v>1996160</v>
      </c>
      <c r="I793" s="48">
        <v>9980800</v>
      </c>
      <c r="K793" s="68" t="str">
        <f t="shared" si="12"/>
        <v>Спир</v>
      </c>
    </row>
    <row r="794" spans="1:11">
      <c r="A794" s="58">
        <v>5460276</v>
      </c>
      <c r="B794" s="58" t="s">
        <v>2667</v>
      </c>
      <c r="C794" s="58" t="s">
        <v>2624</v>
      </c>
      <c r="D794" s="58" t="s">
        <v>2625</v>
      </c>
      <c r="E794" s="58">
        <v>45433</v>
      </c>
      <c r="F794" s="58" t="s">
        <v>297</v>
      </c>
      <c r="G794" s="48">
        <v>400</v>
      </c>
      <c r="H794" s="48">
        <v>1800000</v>
      </c>
      <c r="I794" s="48">
        <v>72000000</v>
      </c>
      <c r="K794" s="68" t="str">
        <f t="shared" si="12"/>
        <v>Спир</v>
      </c>
    </row>
    <row r="795" spans="1:11">
      <c r="A795" s="58">
        <v>5460353</v>
      </c>
      <c r="B795" s="58" t="s">
        <v>2667</v>
      </c>
      <c r="C795" s="58" t="s">
        <v>2660</v>
      </c>
      <c r="D795" s="58" t="s">
        <v>2661</v>
      </c>
      <c r="E795" s="58">
        <v>45284</v>
      </c>
      <c r="F795" s="58" t="s">
        <v>293</v>
      </c>
      <c r="G795" s="48">
        <v>3530</v>
      </c>
      <c r="H795" s="48">
        <v>2008888</v>
      </c>
      <c r="I795" s="48">
        <v>709137464</v>
      </c>
      <c r="K795" s="68" t="str">
        <f t="shared" si="12"/>
        <v>Спир</v>
      </c>
    </row>
    <row r="796" spans="1:11">
      <c r="A796" s="58">
        <v>5460354</v>
      </c>
      <c r="B796" s="58" t="s">
        <v>2667</v>
      </c>
      <c r="C796" s="58" t="s">
        <v>1216</v>
      </c>
      <c r="D796" s="58" t="s">
        <v>1217</v>
      </c>
      <c r="E796" s="58">
        <v>45284</v>
      </c>
      <c r="F796" s="58" t="s">
        <v>293</v>
      </c>
      <c r="G796" s="48">
        <v>2000</v>
      </c>
      <c r="H796" s="48">
        <v>2002620</v>
      </c>
      <c r="I796" s="48">
        <v>400524000</v>
      </c>
      <c r="K796" s="68" t="str">
        <f t="shared" si="12"/>
        <v>Спир</v>
      </c>
    </row>
    <row r="797" spans="1:11">
      <c r="A797" s="58">
        <v>5460355</v>
      </c>
      <c r="B797" s="58" t="s">
        <v>2667</v>
      </c>
      <c r="C797" s="58" t="s">
        <v>313</v>
      </c>
      <c r="D797" s="58" t="s">
        <v>314</v>
      </c>
      <c r="E797" s="58">
        <v>45284</v>
      </c>
      <c r="F797" s="58" t="s">
        <v>293</v>
      </c>
      <c r="G797" s="48">
        <v>250</v>
      </c>
      <c r="H797" s="48">
        <v>1999999</v>
      </c>
      <c r="I797" s="48">
        <v>49999975</v>
      </c>
      <c r="K797" s="68" t="str">
        <f t="shared" si="12"/>
        <v>Спир</v>
      </c>
    </row>
    <row r="798" spans="1:11">
      <c r="A798" s="58">
        <v>5460698</v>
      </c>
      <c r="B798" s="58" t="s">
        <v>2667</v>
      </c>
      <c r="C798" s="58" t="s">
        <v>135</v>
      </c>
      <c r="D798" s="58" t="s">
        <v>136</v>
      </c>
      <c r="E798" s="58">
        <v>18521</v>
      </c>
      <c r="F798" s="58" t="s">
        <v>134</v>
      </c>
      <c r="G798" s="48">
        <v>600</v>
      </c>
      <c r="H798" s="48">
        <v>5750000</v>
      </c>
      <c r="I798" s="48">
        <v>34500000</v>
      </c>
      <c r="K798" s="68" t="str">
        <f t="shared" si="12"/>
        <v>Бард</v>
      </c>
    </row>
    <row r="799" spans="1:11">
      <c r="A799" s="58">
        <v>5461600</v>
      </c>
      <c r="B799" s="58" t="s">
        <v>2667</v>
      </c>
      <c r="C799" s="58" t="s">
        <v>2668</v>
      </c>
      <c r="D799" s="58" t="s">
        <v>2669</v>
      </c>
      <c r="E799" s="58">
        <v>45433</v>
      </c>
      <c r="F799" s="58" t="s">
        <v>297</v>
      </c>
      <c r="G799" s="48">
        <v>1000</v>
      </c>
      <c r="H799" s="48">
        <v>1800178</v>
      </c>
      <c r="I799" s="48">
        <v>180017800</v>
      </c>
      <c r="K799" s="68" t="str">
        <f t="shared" si="12"/>
        <v>Спир</v>
      </c>
    </row>
    <row r="800" spans="1:11">
      <c r="A800" s="58">
        <v>5461601</v>
      </c>
      <c r="B800" s="58" t="s">
        <v>2667</v>
      </c>
      <c r="C800" s="58" t="s">
        <v>466</v>
      </c>
      <c r="D800" s="58" t="s">
        <v>467</v>
      </c>
      <c r="E800" s="58">
        <v>45433</v>
      </c>
      <c r="F800" s="58" t="s">
        <v>297</v>
      </c>
      <c r="G800" s="48">
        <v>100</v>
      </c>
      <c r="H800" s="48">
        <v>1799988</v>
      </c>
      <c r="I800" s="48">
        <v>17999880</v>
      </c>
      <c r="K800" s="68" t="str">
        <f t="shared" si="12"/>
        <v>Спир</v>
      </c>
    </row>
    <row r="801" spans="1:11">
      <c r="A801" s="58">
        <v>5461617</v>
      </c>
      <c r="B801" s="58" t="s">
        <v>2667</v>
      </c>
      <c r="C801" s="58" t="s">
        <v>518</v>
      </c>
      <c r="D801" s="58" t="s">
        <v>519</v>
      </c>
      <c r="E801" s="58">
        <v>45285</v>
      </c>
      <c r="F801" s="58" t="s">
        <v>296</v>
      </c>
      <c r="G801" s="48">
        <v>500</v>
      </c>
      <c r="H801" s="48">
        <v>1997899</v>
      </c>
      <c r="I801" s="48">
        <v>99894950</v>
      </c>
      <c r="K801" s="68" t="str">
        <f t="shared" si="12"/>
        <v>Спир</v>
      </c>
    </row>
    <row r="802" spans="1:11">
      <c r="A802" s="58">
        <v>5461624</v>
      </c>
      <c r="B802" s="58" t="s">
        <v>2667</v>
      </c>
      <c r="C802" s="58" t="s">
        <v>415</v>
      </c>
      <c r="D802" s="58" t="s">
        <v>416</v>
      </c>
      <c r="E802" s="58">
        <v>45284</v>
      </c>
      <c r="F802" s="58" t="s">
        <v>293</v>
      </c>
      <c r="G802" s="48">
        <v>3300</v>
      </c>
      <c r="H802" s="48">
        <v>2003788</v>
      </c>
      <c r="I802" s="48">
        <v>661250040</v>
      </c>
      <c r="K802" s="68" t="str">
        <f t="shared" si="12"/>
        <v>Спир</v>
      </c>
    </row>
    <row r="803" spans="1:11">
      <c r="A803" s="58">
        <v>5462499</v>
      </c>
      <c r="B803" s="58" t="s">
        <v>2338</v>
      </c>
      <c r="C803" s="58" t="s">
        <v>529</v>
      </c>
      <c r="D803" s="58" t="s">
        <v>530</v>
      </c>
      <c r="E803" s="58">
        <v>45433</v>
      </c>
      <c r="F803" s="58" t="s">
        <v>297</v>
      </c>
      <c r="G803" s="48">
        <v>20</v>
      </c>
      <c r="H803" s="48">
        <v>1799988</v>
      </c>
      <c r="I803" s="48">
        <v>3599976</v>
      </c>
      <c r="K803" s="68" t="str">
        <f t="shared" si="12"/>
        <v>Спир</v>
      </c>
    </row>
    <row r="804" spans="1:11">
      <c r="A804" s="58">
        <v>5462584</v>
      </c>
      <c r="B804" s="58" t="s">
        <v>2338</v>
      </c>
      <c r="C804" s="58" t="s">
        <v>350</v>
      </c>
      <c r="D804" s="58" t="s">
        <v>351</v>
      </c>
      <c r="E804" s="58">
        <v>45285</v>
      </c>
      <c r="F804" s="58" t="s">
        <v>296</v>
      </c>
      <c r="G804" s="48">
        <v>490</v>
      </c>
      <c r="H804" s="48">
        <v>2006788</v>
      </c>
      <c r="I804" s="48">
        <v>98332612</v>
      </c>
      <c r="K804" s="68" t="str">
        <f t="shared" si="12"/>
        <v>Спир</v>
      </c>
    </row>
    <row r="805" spans="1:11">
      <c r="A805" s="58">
        <v>5462585</v>
      </c>
      <c r="B805" s="58" t="s">
        <v>2338</v>
      </c>
      <c r="C805" s="58" t="s">
        <v>590</v>
      </c>
      <c r="D805" s="58" t="s">
        <v>591</v>
      </c>
      <c r="E805" s="58">
        <v>45285</v>
      </c>
      <c r="F805" s="58" t="s">
        <v>296</v>
      </c>
      <c r="G805" s="48">
        <v>30</v>
      </c>
      <c r="H805" s="48">
        <v>2003788</v>
      </c>
      <c r="I805" s="48">
        <v>6011364</v>
      </c>
      <c r="K805" s="68" t="str">
        <f t="shared" si="12"/>
        <v>Спир</v>
      </c>
    </row>
    <row r="806" spans="1:11">
      <c r="A806" s="58">
        <v>5462586</v>
      </c>
      <c r="B806" s="58" t="s">
        <v>2338</v>
      </c>
      <c r="C806" s="58" t="s">
        <v>1202</v>
      </c>
      <c r="D806" s="58" t="s">
        <v>1203</v>
      </c>
      <c r="E806" s="58">
        <v>45285</v>
      </c>
      <c r="F806" s="58" t="s">
        <v>296</v>
      </c>
      <c r="G806" s="48">
        <v>200</v>
      </c>
      <c r="H806" s="48">
        <v>2002999</v>
      </c>
      <c r="I806" s="48">
        <v>40059980</v>
      </c>
      <c r="K806" s="68" t="str">
        <f t="shared" si="12"/>
        <v>Спир</v>
      </c>
    </row>
    <row r="807" spans="1:11">
      <c r="A807" s="58">
        <v>5462587</v>
      </c>
      <c r="B807" s="58" t="s">
        <v>2338</v>
      </c>
      <c r="C807" s="58" t="s">
        <v>444</v>
      </c>
      <c r="D807" s="58" t="s">
        <v>445</v>
      </c>
      <c r="E807" s="58">
        <v>45285</v>
      </c>
      <c r="F807" s="58" t="s">
        <v>296</v>
      </c>
      <c r="G807" s="48">
        <v>250</v>
      </c>
      <c r="H807" s="48">
        <v>2002888</v>
      </c>
      <c r="I807" s="48">
        <v>50072200</v>
      </c>
      <c r="K807" s="68" t="str">
        <f t="shared" si="12"/>
        <v>Спир</v>
      </c>
    </row>
    <row r="808" spans="1:11">
      <c r="A808" s="58">
        <v>5462590</v>
      </c>
      <c r="B808" s="58" t="s">
        <v>2338</v>
      </c>
      <c r="C808" s="58" t="s">
        <v>512</v>
      </c>
      <c r="D808" s="58" t="s">
        <v>513</v>
      </c>
      <c r="E808" s="58">
        <v>45284</v>
      </c>
      <c r="F808" s="58" t="s">
        <v>293</v>
      </c>
      <c r="G808" s="48">
        <v>1620</v>
      </c>
      <c r="H808" s="48">
        <v>2009000</v>
      </c>
      <c r="I808" s="48">
        <v>325458000</v>
      </c>
      <c r="K808" s="68" t="str">
        <f t="shared" si="12"/>
        <v>Спир</v>
      </c>
    </row>
    <row r="809" spans="1:11">
      <c r="A809" s="58">
        <v>5462591</v>
      </c>
      <c r="B809" s="58" t="s">
        <v>2338</v>
      </c>
      <c r="C809" s="58" t="s">
        <v>415</v>
      </c>
      <c r="D809" s="58" t="s">
        <v>416</v>
      </c>
      <c r="E809" s="58">
        <v>45284</v>
      </c>
      <c r="F809" s="58" t="s">
        <v>293</v>
      </c>
      <c r="G809" s="48">
        <v>3300</v>
      </c>
      <c r="H809" s="48">
        <v>2005788</v>
      </c>
      <c r="I809" s="48">
        <v>661910040</v>
      </c>
      <c r="K809" s="68" t="str">
        <f t="shared" si="12"/>
        <v>Спир</v>
      </c>
    </row>
    <row r="810" spans="1:11">
      <c r="A810" s="58">
        <v>5463873</v>
      </c>
      <c r="B810" s="58" t="s">
        <v>2338</v>
      </c>
      <c r="C810" s="58" t="s">
        <v>346</v>
      </c>
      <c r="D810" s="58" t="s">
        <v>347</v>
      </c>
      <c r="E810" s="58">
        <v>45285</v>
      </c>
      <c r="F810" s="58" t="s">
        <v>296</v>
      </c>
      <c r="G810" s="48">
        <v>3550</v>
      </c>
      <c r="H810" s="48">
        <v>2002220</v>
      </c>
      <c r="I810" s="48">
        <v>710788100</v>
      </c>
      <c r="K810" s="68" t="str">
        <f t="shared" si="12"/>
        <v>Спир</v>
      </c>
    </row>
    <row r="811" spans="1:11">
      <c r="A811" s="58">
        <v>5463874</v>
      </c>
      <c r="B811" s="58" t="s">
        <v>2338</v>
      </c>
      <c r="C811" s="58" t="s">
        <v>309</v>
      </c>
      <c r="D811" s="58" t="s">
        <v>310</v>
      </c>
      <c r="E811" s="58">
        <v>45285</v>
      </c>
      <c r="F811" s="58" t="s">
        <v>296</v>
      </c>
      <c r="G811" s="48">
        <v>1200</v>
      </c>
      <c r="H811" s="48">
        <v>2002002.99</v>
      </c>
      <c r="I811" s="48">
        <v>240240358.80000001</v>
      </c>
      <c r="K811" s="68" t="str">
        <f t="shared" si="12"/>
        <v>Спир</v>
      </c>
    </row>
    <row r="812" spans="1:11">
      <c r="A812" s="58">
        <v>5463875</v>
      </c>
      <c r="B812" s="58" t="s">
        <v>2338</v>
      </c>
      <c r="C812" s="58" t="s">
        <v>2652</v>
      </c>
      <c r="D812" s="58" t="s">
        <v>2653</v>
      </c>
      <c r="E812" s="58">
        <v>45285</v>
      </c>
      <c r="F812" s="58" t="s">
        <v>296</v>
      </c>
      <c r="G812" s="48">
        <v>250</v>
      </c>
      <c r="H812" s="48">
        <v>1997555</v>
      </c>
      <c r="I812" s="48">
        <v>49938875</v>
      </c>
      <c r="K812" s="68" t="str">
        <f t="shared" si="12"/>
        <v>Спир</v>
      </c>
    </row>
    <row r="813" spans="1:11">
      <c r="A813" s="58">
        <v>5463967</v>
      </c>
      <c r="B813" s="58" t="s">
        <v>2338</v>
      </c>
      <c r="C813" s="58" t="s">
        <v>135</v>
      </c>
      <c r="D813" s="58" t="s">
        <v>136</v>
      </c>
      <c r="E813" s="58">
        <v>18521</v>
      </c>
      <c r="F813" s="58" t="s">
        <v>134</v>
      </c>
      <c r="G813" s="48">
        <v>1400</v>
      </c>
      <c r="H813" s="48">
        <v>5750000</v>
      </c>
      <c r="I813" s="48">
        <v>80500000</v>
      </c>
      <c r="K813" s="68" t="str">
        <f t="shared" si="12"/>
        <v>Бард</v>
      </c>
    </row>
    <row r="814" spans="1:11">
      <c r="A814" s="58">
        <v>5464693</v>
      </c>
      <c r="B814" s="58" t="s">
        <v>2670</v>
      </c>
      <c r="C814" s="58" t="s">
        <v>2671</v>
      </c>
      <c r="D814" s="58" t="s">
        <v>2672</v>
      </c>
      <c r="E814" s="58">
        <v>45433</v>
      </c>
      <c r="F814" s="58" t="s">
        <v>297</v>
      </c>
      <c r="G814" s="48">
        <v>100</v>
      </c>
      <c r="H814" s="48">
        <v>1805789</v>
      </c>
      <c r="I814" s="48">
        <v>18057890</v>
      </c>
      <c r="K814" s="68" t="str">
        <f t="shared" si="12"/>
        <v>Спир</v>
      </c>
    </row>
    <row r="815" spans="1:11">
      <c r="A815" s="58">
        <v>5464768</v>
      </c>
      <c r="B815" s="58" t="s">
        <v>2670</v>
      </c>
      <c r="C815" s="58" t="s">
        <v>2603</v>
      </c>
      <c r="D815" s="58" t="s">
        <v>2604</v>
      </c>
      <c r="E815" s="58">
        <v>45285</v>
      </c>
      <c r="F815" s="58" t="s">
        <v>296</v>
      </c>
      <c r="G815" s="48">
        <v>8000</v>
      </c>
      <c r="H815" s="48">
        <v>2007000</v>
      </c>
      <c r="I815" s="48">
        <v>1605600000</v>
      </c>
      <c r="K815" s="68" t="str">
        <f t="shared" si="12"/>
        <v>Спир</v>
      </c>
    </row>
    <row r="816" spans="1:11">
      <c r="A816" s="58">
        <v>5465166</v>
      </c>
      <c r="B816" s="58" t="s">
        <v>2670</v>
      </c>
      <c r="C816" s="58" t="s">
        <v>2673</v>
      </c>
      <c r="D816" s="58" t="s">
        <v>2674</v>
      </c>
      <c r="E816" s="58">
        <v>18521</v>
      </c>
      <c r="F816" s="58" t="s">
        <v>134</v>
      </c>
      <c r="G816" s="48">
        <v>100</v>
      </c>
      <c r="H816" s="48">
        <v>5765000</v>
      </c>
      <c r="I816" s="48">
        <v>5765000</v>
      </c>
      <c r="K816" s="68" t="str">
        <f t="shared" si="12"/>
        <v>Бард</v>
      </c>
    </row>
    <row r="817" spans="1:11">
      <c r="A817" s="58">
        <v>5465167</v>
      </c>
      <c r="B817" s="58" t="s">
        <v>2670</v>
      </c>
      <c r="C817" s="58" t="s">
        <v>171</v>
      </c>
      <c r="D817" s="58" t="s">
        <v>172</v>
      </c>
      <c r="E817" s="58">
        <v>18521</v>
      </c>
      <c r="F817" s="58" t="s">
        <v>134</v>
      </c>
      <c r="G817" s="48">
        <v>500</v>
      </c>
      <c r="H817" s="48">
        <v>5750001</v>
      </c>
      <c r="I817" s="48">
        <v>28750005</v>
      </c>
      <c r="K817" s="68" t="str">
        <f t="shared" si="12"/>
        <v>Бард</v>
      </c>
    </row>
    <row r="818" spans="1:11">
      <c r="A818" s="58">
        <v>5466074</v>
      </c>
      <c r="B818" s="58" t="s">
        <v>2670</v>
      </c>
      <c r="C818" s="58" t="s">
        <v>472</v>
      </c>
      <c r="D818" s="58" t="s">
        <v>473</v>
      </c>
      <c r="E818" s="58">
        <v>45433</v>
      </c>
      <c r="F818" s="58" t="s">
        <v>297</v>
      </c>
      <c r="G818" s="48">
        <v>50</v>
      </c>
      <c r="H818" s="48">
        <v>1810000</v>
      </c>
      <c r="I818" s="48">
        <v>9050000</v>
      </c>
      <c r="K818" s="68" t="str">
        <f t="shared" si="12"/>
        <v>Спир</v>
      </c>
    </row>
    <row r="819" spans="1:11">
      <c r="A819" s="58">
        <v>5466111</v>
      </c>
      <c r="B819" s="58" t="s">
        <v>2670</v>
      </c>
      <c r="C819" s="58" t="s">
        <v>2675</v>
      </c>
      <c r="D819" s="58" t="s">
        <v>2676</v>
      </c>
      <c r="E819" s="58">
        <v>45285</v>
      </c>
      <c r="F819" s="58" t="s">
        <v>296</v>
      </c>
      <c r="G819" s="48">
        <v>600</v>
      </c>
      <c r="H819" s="48">
        <v>2035051</v>
      </c>
      <c r="I819" s="48">
        <v>122103060</v>
      </c>
      <c r="K819" s="68" t="str">
        <f t="shared" si="12"/>
        <v>Спир</v>
      </c>
    </row>
    <row r="820" spans="1:11">
      <c r="A820" s="58">
        <v>5466112</v>
      </c>
      <c r="B820" s="58" t="s">
        <v>2670</v>
      </c>
      <c r="C820" s="58" t="s">
        <v>2652</v>
      </c>
      <c r="D820" s="58" t="s">
        <v>2653</v>
      </c>
      <c r="E820" s="58">
        <v>45285</v>
      </c>
      <c r="F820" s="58" t="s">
        <v>296</v>
      </c>
      <c r="G820" s="48">
        <v>1740</v>
      </c>
      <c r="H820" s="48">
        <v>2012799</v>
      </c>
      <c r="I820" s="48">
        <v>350227026</v>
      </c>
      <c r="K820" s="68" t="str">
        <f t="shared" si="12"/>
        <v>Спир</v>
      </c>
    </row>
    <row r="821" spans="1:11">
      <c r="A821" s="58">
        <v>5466113</v>
      </c>
      <c r="B821" s="58" t="s">
        <v>2670</v>
      </c>
      <c r="C821" s="58" t="s">
        <v>434</v>
      </c>
      <c r="D821" s="58" t="s">
        <v>435</v>
      </c>
      <c r="E821" s="58">
        <v>45285</v>
      </c>
      <c r="F821" s="58" t="s">
        <v>296</v>
      </c>
      <c r="G821" s="48">
        <v>100</v>
      </c>
      <c r="H821" s="48">
        <v>2011788</v>
      </c>
      <c r="I821" s="48">
        <v>20117880</v>
      </c>
      <c r="K821" s="68" t="str">
        <f t="shared" si="12"/>
        <v>Спир</v>
      </c>
    </row>
    <row r="822" spans="1:11">
      <c r="A822" s="58">
        <v>5466114</v>
      </c>
      <c r="B822" s="58" t="s">
        <v>2670</v>
      </c>
      <c r="C822" s="58" t="s">
        <v>313</v>
      </c>
      <c r="D822" s="58" t="s">
        <v>314</v>
      </c>
      <c r="E822" s="58">
        <v>45285</v>
      </c>
      <c r="F822" s="58" t="s">
        <v>296</v>
      </c>
      <c r="G822" s="48">
        <v>200</v>
      </c>
      <c r="H822" s="48">
        <v>2010999</v>
      </c>
      <c r="I822" s="48">
        <v>40219980</v>
      </c>
      <c r="K822" s="68" t="str">
        <f t="shared" si="12"/>
        <v>Спир</v>
      </c>
    </row>
    <row r="823" spans="1:11">
      <c r="A823" s="58">
        <v>5467158</v>
      </c>
      <c r="B823" s="58" t="s">
        <v>2677</v>
      </c>
      <c r="C823" s="58" t="s">
        <v>456</v>
      </c>
      <c r="D823" s="58" t="s">
        <v>457</v>
      </c>
      <c r="E823" s="58">
        <v>45285</v>
      </c>
      <c r="F823" s="58" t="s">
        <v>296</v>
      </c>
      <c r="G823" s="48">
        <v>1600</v>
      </c>
      <c r="H823" s="48">
        <v>2200000</v>
      </c>
      <c r="I823" s="48">
        <v>352000000</v>
      </c>
      <c r="K823" s="68" t="str">
        <f t="shared" si="12"/>
        <v>Спир</v>
      </c>
    </row>
    <row r="824" spans="1:11">
      <c r="A824" s="58">
        <v>5467159</v>
      </c>
      <c r="B824" s="58" t="s">
        <v>2677</v>
      </c>
      <c r="C824" s="58" t="s">
        <v>2603</v>
      </c>
      <c r="D824" s="58" t="s">
        <v>2604</v>
      </c>
      <c r="E824" s="58">
        <v>45285</v>
      </c>
      <c r="F824" s="58" t="s">
        <v>296</v>
      </c>
      <c r="G824" s="48">
        <v>1400</v>
      </c>
      <c r="H824" s="48">
        <v>2180000</v>
      </c>
      <c r="I824" s="48">
        <v>305200000</v>
      </c>
      <c r="K824" s="68" t="str">
        <f t="shared" si="12"/>
        <v>Спир</v>
      </c>
    </row>
    <row r="825" spans="1:11">
      <c r="A825" s="58">
        <v>5467492</v>
      </c>
      <c r="B825" s="58" t="s">
        <v>2677</v>
      </c>
      <c r="C825" s="58" t="s">
        <v>201</v>
      </c>
      <c r="D825" s="58" t="s">
        <v>202</v>
      </c>
      <c r="E825" s="58">
        <v>18521</v>
      </c>
      <c r="F825" s="58" t="s">
        <v>134</v>
      </c>
      <c r="G825" s="48">
        <v>100</v>
      </c>
      <c r="H825" s="48">
        <v>5760000</v>
      </c>
      <c r="I825" s="48">
        <v>5760000</v>
      </c>
      <c r="K825" s="68" t="str">
        <f t="shared" si="12"/>
        <v>Бард</v>
      </c>
    </row>
    <row r="826" spans="1:11">
      <c r="A826" s="58">
        <v>5467493</v>
      </c>
      <c r="B826" s="58" t="s">
        <v>2677</v>
      </c>
      <c r="C826" s="58" t="s">
        <v>135</v>
      </c>
      <c r="D826" s="58" t="s">
        <v>136</v>
      </c>
      <c r="E826" s="58">
        <v>18521</v>
      </c>
      <c r="F826" s="58" t="s">
        <v>134</v>
      </c>
      <c r="G826" s="48">
        <v>300</v>
      </c>
      <c r="H826" s="48">
        <v>5750000</v>
      </c>
      <c r="I826" s="48">
        <v>17250000</v>
      </c>
      <c r="K826" s="68" t="str">
        <f t="shared" si="12"/>
        <v>Бард</v>
      </c>
    </row>
    <row r="827" spans="1:11">
      <c r="A827" s="58">
        <v>5468412</v>
      </c>
      <c r="B827" s="58" t="s">
        <v>2677</v>
      </c>
      <c r="C827" s="58" t="s">
        <v>2637</v>
      </c>
      <c r="D827" s="58" t="s">
        <v>2638</v>
      </c>
      <c r="E827" s="58">
        <v>45433</v>
      </c>
      <c r="F827" s="58" t="s">
        <v>297</v>
      </c>
      <c r="G827" s="48">
        <v>50</v>
      </c>
      <c r="H827" s="48">
        <v>1799980</v>
      </c>
      <c r="I827" s="48">
        <v>8999900</v>
      </c>
      <c r="K827" s="68" t="str">
        <f t="shared" si="12"/>
        <v>Спир</v>
      </c>
    </row>
    <row r="828" spans="1:11">
      <c r="A828" s="58">
        <v>5468458</v>
      </c>
      <c r="B828" s="58" t="s">
        <v>2677</v>
      </c>
      <c r="C828" s="58" t="s">
        <v>458</v>
      </c>
      <c r="D828" s="58" t="s">
        <v>459</v>
      </c>
      <c r="E828" s="58">
        <v>45285</v>
      </c>
      <c r="F828" s="58" t="s">
        <v>296</v>
      </c>
      <c r="G828" s="48">
        <v>40</v>
      </c>
      <c r="H828" s="48">
        <v>2188788</v>
      </c>
      <c r="I828" s="48">
        <v>8755152</v>
      </c>
      <c r="K828" s="68" t="str">
        <f t="shared" si="12"/>
        <v>Спир</v>
      </c>
    </row>
    <row r="829" spans="1:11">
      <c r="A829" s="58">
        <v>5468459</v>
      </c>
      <c r="B829" s="58" t="s">
        <v>2677</v>
      </c>
      <c r="C829" s="58" t="s">
        <v>440</v>
      </c>
      <c r="D829" s="58" t="s">
        <v>441</v>
      </c>
      <c r="E829" s="58">
        <v>45285</v>
      </c>
      <c r="F829" s="58" t="s">
        <v>296</v>
      </c>
      <c r="G829" s="48">
        <v>180</v>
      </c>
      <c r="H829" s="48">
        <v>2188788</v>
      </c>
      <c r="I829" s="48">
        <v>39398184</v>
      </c>
      <c r="K829" s="68" t="str">
        <f t="shared" si="12"/>
        <v>Спир</v>
      </c>
    </row>
    <row r="830" spans="1:11">
      <c r="A830" s="58">
        <v>5468460</v>
      </c>
      <c r="B830" s="58" t="s">
        <v>2677</v>
      </c>
      <c r="C830" s="58" t="s">
        <v>532</v>
      </c>
      <c r="D830" s="58" t="s">
        <v>533</v>
      </c>
      <c r="E830" s="58">
        <v>45285</v>
      </c>
      <c r="F830" s="58" t="s">
        <v>296</v>
      </c>
      <c r="G830" s="48">
        <v>1180</v>
      </c>
      <c r="H830" s="48">
        <v>2188787</v>
      </c>
      <c r="I830" s="48">
        <v>258276866</v>
      </c>
      <c r="K830" s="68" t="str">
        <f t="shared" si="12"/>
        <v>Спир</v>
      </c>
    </row>
    <row r="831" spans="1:11">
      <c r="A831" s="58">
        <v>5468461</v>
      </c>
      <c r="B831" s="58" t="s">
        <v>2677</v>
      </c>
      <c r="C831" s="58" t="s">
        <v>305</v>
      </c>
      <c r="D831" s="58" t="s">
        <v>306</v>
      </c>
      <c r="E831" s="58">
        <v>45285</v>
      </c>
      <c r="F831" s="58" t="s">
        <v>296</v>
      </c>
      <c r="G831" s="48">
        <v>500</v>
      </c>
      <c r="H831" s="48">
        <v>2188777</v>
      </c>
      <c r="I831" s="48">
        <v>109438850</v>
      </c>
      <c r="K831" s="68" t="str">
        <f t="shared" si="12"/>
        <v>Спир</v>
      </c>
    </row>
    <row r="832" spans="1:11">
      <c r="A832" s="58">
        <v>5468462</v>
      </c>
      <c r="B832" s="58" t="s">
        <v>2677</v>
      </c>
      <c r="C832" s="58" t="s">
        <v>2678</v>
      </c>
      <c r="D832" s="58" t="s">
        <v>2679</v>
      </c>
      <c r="E832" s="58">
        <v>45285</v>
      </c>
      <c r="F832" s="58" t="s">
        <v>296</v>
      </c>
      <c r="G832" s="48">
        <v>100</v>
      </c>
      <c r="H832" s="48">
        <v>2180999</v>
      </c>
      <c r="I832" s="48">
        <v>21809990</v>
      </c>
      <c r="K832" s="68" t="str">
        <f t="shared" si="12"/>
        <v>Спир</v>
      </c>
    </row>
    <row r="833" spans="1:11">
      <c r="A833" s="58">
        <v>5468463</v>
      </c>
      <c r="B833" s="58" t="s">
        <v>2677</v>
      </c>
      <c r="C833" s="58" t="s">
        <v>2603</v>
      </c>
      <c r="D833" s="58" t="s">
        <v>2604</v>
      </c>
      <c r="E833" s="58">
        <v>45285</v>
      </c>
      <c r="F833" s="58" t="s">
        <v>296</v>
      </c>
      <c r="G833" s="48">
        <v>2000</v>
      </c>
      <c r="H833" s="48">
        <v>2180000</v>
      </c>
      <c r="I833" s="48">
        <v>436000000</v>
      </c>
      <c r="K833" s="68" t="str">
        <f t="shared" si="12"/>
        <v>Спир</v>
      </c>
    </row>
    <row r="834" spans="1:11">
      <c r="A834" s="58">
        <v>5469360</v>
      </c>
      <c r="B834" s="58" t="s">
        <v>2580</v>
      </c>
      <c r="C834" s="58" t="s">
        <v>498</v>
      </c>
      <c r="D834" s="58" t="s">
        <v>499</v>
      </c>
      <c r="E834" s="58">
        <v>45433</v>
      </c>
      <c r="F834" s="58" t="s">
        <v>297</v>
      </c>
      <c r="G834" s="48">
        <v>1550</v>
      </c>
      <c r="H834" s="48">
        <v>1800007</v>
      </c>
      <c r="I834" s="48">
        <v>279001085</v>
      </c>
      <c r="K834" s="68" t="str">
        <f t="shared" si="12"/>
        <v>Спир</v>
      </c>
    </row>
    <row r="835" spans="1:11">
      <c r="A835" s="58">
        <v>5469512</v>
      </c>
      <c r="B835" s="58" t="s">
        <v>2580</v>
      </c>
      <c r="C835" s="58" t="s">
        <v>456</v>
      </c>
      <c r="D835" s="58" t="s">
        <v>457</v>
      </c>
      <c r="E835" s="58">
        <v>45284</v>
      </c>
      <c r="F835" s="58" t="s">
        <v>293</v>
      </c>
      <c r="G835" s="48">
        <v>1600</v>
      </c>
      <c r="H835" s="48">
        <v>2200000</v>
      </c>
      <c r="I835" s="48">
        <v>352000000</v>
      </c>
      <c r="K835" s="68" t="str">
        <f t="shared" si="12"/>
        <v>Спир</v>
      </c>
    </row>
    <row r="836" spans="1:11">
      <c r="A836" s="58">
        <v>5469513</v>
      </c>
      <c r="B836" s="58" t="s">
        <v>2580</v>
      </c>
      <c r="C836" s="58" t="s">
        <v>2642</v>
      </c>
      <c r="D836" s="58" t="s">
        <v>2643</v>
      </c>
      <c r="E836" s="58">
        <v>45284</v>
      </c>
      <c r="F836" s="58" t="s">
        <v>293</v>
      </c>
      <c r="G836" s="48">
        <v>1600</v>
      </c>
      <c r="H836" s="48">
        <v>2200000</v>
      </c>
      <c r="I836" s="48">
        <v>352000000</v>
      </c>
      <c r="K836" s="68" t="str">
        <f t="shared" si="12"/>
        <v>Спир</v>
      </c>
    </row>
    <row r="837" spans="1:11">
      <c r="A837" s="58">
        <v>5469514</v>
      </c>
      <c r="B837" s="58" t="s">
        <v>2580</v>
      </c>
      <c r="C837" s="58" t="s">
        <v>532</v>
      </c>
      <c r="D837" s="58" t="s">
        <v>533</v>
      </c>
      <c r="E837" s="58">
        <v>45284</v>
      </c>
      <c r="F837" s="58" t="s">
        <v>293</v>
      </c>
      <c r="G837" s="48">
        <v>1180</v>
      </c>
      <c r="H837" s="48">
        <v>2185177</v>
      </c>
      <c r="I837" s="48">
        <v>257850886</v>
      </c>
      <c r="K837" s="68" t="str">
        <f t="shared" ref="K837:K900" si="13">LEFT(F837,4)</f>
        <v>Спир</v>
      </c>
    </row>
    <row r="838" spans="1:11">
      <c r="A838" s="58">
        <v>5469515</v>
      </c>
      <c r="B838" s="58" t="s">
        <v>2580</v>
      </c>
      <c r="C838" s="58" t="s">
        <v>592</v>
      </c>
      <c r="D838" s="58" t="s">
        <v>593</v>
      </c>
      <c r="E838" s="58">
        <v>45284</v>
      </c>
      <c r="F838" s="58" t="s">
        <v>293</v>
      </c>
      <c r="G838" s="48">
        <v>200</v>
      </c>
      <c r="H838" s="48">
        <v>2184100</v>
      </c>
      <c r="I838" s="48">
        <v>43682000</v>
      </c>
      <c r="K838" s="68" t="str">
        <f t="shared" si="13"/>
        <v>Спир</v>
      </c>
    </row>
    <row r="839" spans="1:11">
      <c r="A839" s="58">
        <v>5469836</v>
      </c>
      <c r="B839" s="58" t="s">
        <v>2580</v>
      </c>
      <c r="C839" s="58" t="s">
        <v>132</v>
      </c>
      <c r="D839" s="58" t="s">
        <v>133</v>
      </c>
      <c r="E839" s="58">
        <v>18521</v>
      </c>
      <c r="F839" s="58" t="s">
        <v>134</v>
      </c>
      <c r="G839" s="48">
        <v>200</v>
      </c>
      <c r="H839" s="48">
        <v>5750350</v>
      </c>
      <c r="I839" s="48">
        <v>11500700</v>
      </c>
      <c r="K839" s="68" t="str">
        <f t="shared" si="13"/>
        <v>Бард</v>
      </c>
    </row>
    <row r="840" spans="1:11">
      <c r="A840" s="58">
        <v>5469837</v>
      </c>
      <c r="B840" s="58" t="s">
        <v>2580</v>
      </c>
      <c r="C840" s="58" t="s">
        <v>135</v>
      </c>
      <c r="D840" s="58" t="s">
        <v>136</v>
      </c>
      <c r="E840" s="58">
        <v>18521</v>
      </c>
      <c r="F840" s="58" t="s">
        <v>134</v>
      </c>
      <c r="G840" s="48">
        <v>200</v>
      </c>
      <c r="H840" s="48">
        <v>5750000</v>
      </c>
      <c r="I840" s="48">
        <v>11500000</v>
      </c>
      <c r="K840" s="68" t="str">
        <f t="shared" si="13"/>
        <v>Бард</v>
      </c>
    </row>
    <row r="841" spans="1:11">
      <c r="A841" s="58">
        <v>5470750</v>
      </c>
      <c r="B841" s="58" t="s">
        <v>2580</v>
      </c>
      <c r="C841" s="58" t="s">
        <v>2603</v>
      </c>
      <c r="D841" s="58" t="s">
        <v>2604</v>
      </c>
      <c r="E841" s="58">
        <v>45284</v>
      </c>
      <c r="F841" s="58" t="s">
        <v>293</v>
      </c>
      <c r="G841" s="48">
        <v>6100</v>
      </c>
      <c r="H841" s="48">
        <v>2190000</v>
      </c>
      <c r="I841" s="48">
        <v>1335900000</v>
      </c>
      <c r="K841" s="68" t="str">
        <f t="shared" si="13"/>
        <v>Спир</v>
      </c>
    </row>
    <row r="842" spans="1:11">
      <c r="A842" s="58">
        <v>5470751</v>
      </c>
      <c r="B842" s="58" t="s">
        <v>2580</v>
      </c>
      <c r="C842" s="58" t="s">
        <v>307</v>
      </c>
      <c r="D842" s="58" t="s">
        <v>308</v>
      </c>
      <c r="E842" s="58">
        <v>45284</v>
      </c>
      <c r="F842" s="58" t="s">
        <v>293</v>
      </c>
      <c r="G842" s="48">
        <v>900</v>
      </c>
      <c r="H842" s="48">
        <v>2184111</v>
      </c>
      <c r="I842" s="48">
        <v>196569990</v>
      </c>
      <c r="K842" s="68" t="str">
        <f t="shared" si="13"/>
        <v>Спир</v>
      </c>
    </row>
    <row r="843" spans="1:11">
      <c r="A843" s="58">
        <v>5471518</v>
      </c>
      <c r="B843" s="58" t="s">
        <v>2345</v>
      </c>
      <c r="C843" s="58" t="s">
        <v>2680</v>
      </c>
      <c r="D843" s="58" t="s">
        <v>2681</v>
      </c>
      <c r="E843" s="58">
        <v>45433</v>
      </c>
      <c r="F843" s="58" t="s">
        <v>297</v>
      </c>
      <c r="G843" s="48">
        <v>100</v>
      </c>
      <c r="H843" s="48">
        <v>1799988</v>
      </c>
      <c r="I843" s="48">
        <v>17999880</v>
      </c>
      <c r="K843" s="68" t="str">
        <f t="shared" si="13"/>
        <v>Спир</v>
      </c>
    </row>
    <row r="844" spans="1:11">
      <c r="A844" s="58">
        <v>5471654</v>
      </c>
      <c r="B844" s="58" t="s">
        <v>2345</v>
      </c>
      <c r="C844" s="58" t="s">
        <v>516</v>
      </c>
      <c r="D844" s="58" t="s">
        <v>517</v>
      </c>
      <c r="E844" s="58">
        <v>45284</v>
      </c>
      <c r="F844" s="58" t="s">
        <v>293</v>
      </c>
      <c r="G844" s="48">
        <v>50</v>
      </c>
      <c r="H844" s="48">
        <v>2222000</v>
      </c>
      <c r="I844" s="48">
        <v>11110000</v>
      </c>
      <c r="K844" s="68" t="str">
        <f t="shared" si="13"/>
        <v>Спир</v>
      </c>
    </row>
    <row r="845" spans="1:11">
      <c r="A845" s="58">
        <v>5471655</v>
      </c>
      <c r="B845" s="58" t="s">
        <v>2345</v>
      </c>
      <c r="C845" s="58" t="s">
        <v>464</v>
      </c>
      <c r="D845" s="58" t="s">
        <v>465</v>
      </c>
      <c r="E845" s="58">
        <v>45284</v>
      </c>
      <c r="F845" s="58" t="s">
        <v>293</v>
      </c>
      <c r="G845" s="48">
        <v>190</v>
      </c>
      <c r="H845" s="48">
        <v>2200000</v>
      </c>
      <c r="I845" s="48">
        <v>41800000</v>
      </c>
      <c r="K845" s="68" t="str">
        <f t="shared" si="13"/>
        <v>Спир</v>
      </c>
    </row>
    <row r="846" spans="1:11">
      <c r="A846" s="58">
        <v>5471656</v>
      </c>
      <c r="B846" s="58" t="s">
        <v>2345</v>
      </c>
      <c r="C846" s="58" t="s">
        <v>482</v>
      </c>
      <c r="D846" s="58" t="s">
        <v>483</v>
      </c>
      <c r="E846" s="58">
        <v>45284</v>
      </c>
      <c r="F846" s="58" t="s">
        <v>293</v>
      </c>
      <c r="G846" s="48">
        <v>3100</v>
      </c>
      <c r="H846" s="48">
        <v>2192777</v>
      </c>
      <c r="I846" s="48">
        <v>679760870</v>
      </c>
      <c r="K846" s="68" t="str">
        <f t="shared" si="13"/>
        <v>Спир</v>
      </c>
    </row>
    <row r="847" spans="1:11">
      <c r="A847" s="58">
        <v>5471657</v>
      </c>
      <c r="B847" s="58" t="s">
        <v>2345</v>
      </c>
      <c r="C847" s="58" t="s">
        <v>2652</v>
      </c>
      <c r="D847" s="58" t="s">
        <v>2653</v>
      </c>
      <c r="E847" s="58">
        <v>45284</v>
      </c>
      <c r="F847" s="58" t="s">
        <v>293</v>
      </c>
      <c r="G847" s="48">
        <v>2030</v>
      </c>
      <c r="H847" s="48">
        <v>2186788</v>
      </c>
      <c r="I847" s="48">
        <v>443917964</v>
      </c>
      <c r="K847" s="68" t="str">
        <f t="shared" si="13"/>
        <v>Спир</v>
      </c>
    </row>
    <row r="848" spans="1:11">
      <c r="A848" s="58">
        <v>5471658</v>
      </c>
      <c r="B848" s="58" t="s">
        <v>2345</v>
      </c>
      <c r="C848" s="58" t="s">
        <v>305</v>
      </c>
      <c r="D848" s="58" t="s">
        <v>306</v>
      </c>
      <c r="E848" s="58">
        <v>45284</v>
      </c>
      <c r="F848" s="58" t="s">
        <v>293</v>
      </c>
      <c r="G848" s="48">
        <v>380</v>
      </c>
      <c r="H848" s="48">
        <v>2186277</v>
      </c>
      <c r="I848" s="48">
        <v>83078526</v>
      </c>
      <c r="K848" s="68" t="str">
        <f t="shared" si="13"/>
        <v>Спир</v>
      </c>
    </row>
    <row r="849" spans="1:11">
      <c r="A849" s="58">
        <v>5472852</v>
      </c>
      <c r="B849" s="58" t="s">
        <v>2345</v>
      </c>
      <c r="C849" s="58" t="s">
        <v>428</v>
      </c>
      <c r="D849" s="58" t="s">
        <v>429</v>
      </c>
      <c r="E849" s="58">
        <v>45285</v>
      </c>
      <c r="F849" s="58" t="s">
        <v>296</v>
      </c>
      <c r="G849" s="48">
        <v>100</v>
      </c>
      <c r="H849" s="48">
        <v>2232050</v>
      </c>
      <c r="I849" s="48">
        <v>22320500</v>
      </c>
      <c r="K849" s="68" t="str">
        <f t="shared" si="13"/>
        <v>Спир</v>
      </c>
    </row>
    <row r="850" spans="1:11">
      <c r="A850" s="58">
        <v>5472853</v>
      </c>
      <c r="B850" s="58" t="s">
        <v>2345</v>
      </c>
      <c r="C850" s="58" t="s">
        <v>2603</v>
      </c>
      <c r="D850" s="58" t="s">
        <v>2604</v>
      </c>
      <c r="E850" s="58">
        <v>45285</v>
      </c>
      <c r="F850" s="58" t="s">
        <v>296</v>
      </c>
      <c r="G850" s="48">
        <v>600</v>
      </c>
      <c r="H850" s="48">
        <v>2180001</v>
      </c>
      <c r="I850" s="48">
        <v>130800060</v>
      </c>
      <c r="K850" s="68" t="str">
        <f t="shared" si="13"/>
        <v>Спир</v>
      </c>
    </row>
    <row r="851" spans="1:11">
      <c r="A851" s="58">
        <v>5472931</v>
      </c>
      <c r="B851" s="58" t="s">
        <v>2345</v>
      </c>
      <c r="C851" s="58" t="s">
        <v>135</v>
      </c>
      <c r="D851" s="58" t="s">
        <v>136</v>
      </c>
      <c r="E851" s="58">
        <v>18521</v>
      </c>
      <c r="F851" s="58" t="s">
        <v>134</v>
      </c>
      <c r="G851" s="48">
        <v>400</v>
      </c>
      <c r="H851" s="48">
        <v>5750000</v>
      </c>
      <c r="I851" s="48">
        <v>23000000</v>
      </c>
      <c r="K851" s="68" t="str">
        <f t="shared" si="13"/>
        <v>Бард</v>
      </c>
    </row>
    <row r="852" spans="1:11">
      <c r="A852" s="58">
        <v>5473674</v>
      </c>
      <c r="B852" s="58" t="s">
        <v>2351</v>
      </c>
      <c r="C852" s="58" t="s">
        <v>313</v>
      </c>
      <c r="D852" s="58" t="s">
        <v>314</v>
      </c>
      <c r="E852" s="58">
        <v>45284</v>
      </c>
      <c r="F852" s="58" t="s">
        <v>293</v>
      </c>
      <c r="G852" s="48">
        <v>100</v>
      </c>
      <c r="H852" s="48">
        <v>2191000</v>
      </c>
      <c r="I852" s="48">
        <v>21910000</v>
      </c>
      <c r="K852" s="68" t="str">
        <f t="shared" si="13"/>
        <v>Спир</v>
      </c>
    </row>
    <row r="853" spans="1:11">
      <c r="A853" s="58">
        <v>5473675</v>
      </c>
      <c r="B853" s="58" t="s">
        <v>2351</v>
      </c>
      <c r="C853" s="58" t="s">
        <v>602</v>
      </c>
      <c r="D853" s="58" t="s">
        <v>603</v>
      </c>
      <c r="E853" s="58">
        <v>45284</v>
      </c>
      <c r="F853" s="58" t="s">
        <v>293</v>
      </c>
      <c r="G853" s="48">
        <v>50</v>
      </c>
      <c r="H853" s="48">
        <v>2190160</v>
      </c>
      <c r="I853" s="48">
        <v>10950800</v>
      </c>
      <c r="K853" s="68" t="str">
        <f t="shared" si="13"/>
        <v>Спир</v>
      </c>
    </row>
    <row r="854" spans="1:11">
      <c r="A854" s="58">
        <v>5473676</v>
      </c>
      <c r="B854" s="58" t="s">
        <v>2351</v>
      </c>
      <c r="C854" s="58" t="s">
        <v>333</v>
      </c>
      <c r="D854" s="58" t="s">
        <v>334</v>
      </c>
      <c r="E854" s="58">
        <v>45284</v>
      </c>
      <c r="F854" s="58" t="s">
        <v>293</v>
      </c>
      <c r="G854" s="48">
        <v>730</v>
      </c>
      <c r="H854" s="48">
        <v>2184277</v>
      </c>
      <c r="I854" s="48">
        <v>159452221</v>
      </c>
      <c r="K854" s="68" t="str">
        <f t="shared" si="13"/>
        <v>Спир</v>
      </c>
    </row>
    <row r="855" spans="1:11">
      <c r="A855" s="58">
        <v>5473677</v>
      </c>
      <c r="B855" s="58" t="s">
        <v>2351</v>
      </c>
      <c r="C855" s="58" t="s">
        <v>294</v>
      </c>
      <c r="D855" s="58" t="s">
        <v>295</v>
      </c>
      <c r="E855" s="58">
        <v>45284</v>
      </c>
      <c r="F855" s="58" t="s">
        <v>293</v>
      </c>
      <c r="G855" s="48">
        <v>400</v>
      </c>
      <c r="H855" s="48">
        <v>2184078</v>
      </c>
      <c r="I855" s="48">
        <v>87363120</v>
      </c>
      <c r="K855" s="68" t="str">
        <f t="shared" si="13"/>
        <v>Спир</v>
      </c>
    </row>
    <row r="856" spans="1:11">
      <c r="A856" s="58">
        <v>5473678</v>
      </c>
      <c r="B856" s="58" t="s">
        <v>2351</v>
      </c>
      <c r="C856" s="58" t="s">
        <v>307</v>
      </c>
      <c r="D856" s="58" t="s">
        <v>308</v>
      </c>
      <c r="E856" s="58">
        <v>45284</v>
      </c>
      <c r="F856" s="58" t="s">
        <v>293</v>
      </c>
      <c r="G856" s="48">
        <v>2200</v>
      </c>
      <c r="H856" s="48">
        <v>2184077</v>
      </c>
      <c r="I856" s="48">
        <v>480496940</v>
      </c>
      <c r="K856" s="68" t="str">
        <f t="shared" si="13"/>
        <v>Спир</v>
      </c>
    </row>
    <row r="857" spans="1:11">
      <c r="A857" s="58">
        <v>5474020</v>
      </c>
      <c r="B857" s="58" t="s">
        <v>2351</v>
      </c>
      <c r="C857" s="58" t="s">
        <v>135</v>
      </c>
      <c r="D857" s="58" t="s">
        <v>136</v>
      </c>
      <c r="E857" s="58">
        <v>18521</v>
      </c>
      <c r="F857" s="58" t="s">
        <v>134</v>
      </c>
      <c r="G857" s="48">
        <v>600</v>
      </c>
      <c r="H857" s="48">
        <v>5750000</v>
      </c>
      <c r="I857" s="48">
        <v>34500000</v>
      </c>
      <c r="K857" s="68" t="str">
        <f t="shared" si="13"/>
        <v>Бард</v>
      </c>
    </row>
    <row r="858" spans="1:11">
      <c r="A858" s="58">
        <v>5474809</v>
      </c>
      <c r="B858" s="58" t="s">
        <v>2351</v>
      </c>
      <c r="C858" s="58" t="s">
        <v>360</v>
      </c>
      <c r="D858" s="58" t="s">
        <v>361</v>
      </c>
      <c r="E858" s="58">
        <v>45433</v>
      </c>
      <c r="F858" s="58" t="s">
        <v>297</v>
      </c>
      <c r="G858" s="48">
        <v>100</v>
      </c>
      <c r="H858" s="48">
        <v>1799988</v>
      </c>
      <c r="I858" s="48">
        <v>17999880</v>
      </c>
      <c r="K858" s="68" t="str">
        <f t="shared" si="13"/>
        <v>Спир</v>
      </c>
    </row>
    <row r="859" spans="1:11">
      <c r="A859" s="58">
        <v>5475787</v>
      </c>
      <c r="B859" s="58" t="s">
        <v>2353</v>
      </c>
      <c r="C859" s="58" t="s">
        <v>2601</v>
      </c>
      <c r="D859" s="58" t="s">
        <v>2602</v>
      </c>
      <c r="E859" s="58">
        <v>45433</v>
      </c>
      <c r="F859" s="58" t="s">
        <v>297</v>
      </c>
      <c r="G859" s="48">
        <v>250</v>
      </c>
      <c r="H859" s="48">
        <v>1802501</v>
      </c>
      <c r="I859" s="48">
        <v>45062525</v>
      </c>
      <c r="K859" s="68" t="str">
        <f t="shared" si="13"/>
        <v>Спир</v>
      </c>
    </row>
    <row r="860" spans="1:11">
      <c r="A860" s="58">
        <v>5475917</v>
      </c>
      <c r="B860" s="58" t="s">
        <v>2353</v>
      </c>
      <c r="C860" s="58" t="s">
        <v>2682</v>
      </c>
      <c r="D860" s="58" t="s">
        <v>2683</v>
      </c>
      <c r="E860" s="58">
        <v>45284</v>
      </c>
      <c r="F860" s="58" t="s">
        <v>293</v>
      </c>
      <c r="G860" s="48">
        <v>1180</v>
      </c>
      <c r="H860" s="48">
        <v>2191999</v>
      </c>
      <c r="I860" s="48">
        <v>258655882</v>
      </c>
      <c r="K860" s="68" t="str">
        <f t="shared" si="13"/>
        <v>Спир</v>
      </c>
    </row>
    <row r="861" spans="1:11">
      <c r="A861" s="58">
        <v>5475918</v>
      </c>
      <c r="B861" s="58" t="s">
        <v>2353</v>
      </c>
      <c r="C861" s="58" t="s">
        <v>313</v>
      </c>
      <c r="D861" s="58" t="s">
        <v>314</v>
      </c>
      <c r="E861" s="58">
        <v>45284</v>
      </c>
      <c r="F861" s="58" t="s">
        <v>293</v>
      </c>
      <c r="G861" s="48">
        <v>300</v>
      </c>
      <c r="H861" s="48">
        <v>2191999</v>
      </c>
      <c r="I861" s="48">
        <v>65759970</v>
      </c>
      <c r="K861" s="68" t="str">
        <f t="shared" si="13"/>
        <v>Спир</v>
      </c>
    </row>
    <row r="862" spans="1:11">
      <c r="A862" s="58">
        <v>5475919</v>
      </c>
      <c r="B862" s="58" t="s">
        <v>2353</v>
      </c>
      <c r="C862" s="58" t="s">
        <v>2650</v>
      </c>
      <c r="D862" s="58" t="s">
        <v>2651</v>
      </c>
      <c r="E862" s="58">
        <v>45284</v>
      </c>
      <c r="F862" s="58" t="s">
        <v>293</v>
      </c>
      <c r="G862" s="48">
        <v>200</v>
      </c>
      <c r="H862" s="48">
        <v>2188000</v>
      </c>
      <c r="I862" s="48">
        <v>43760000</v>
      </c>
      <c r="K862" s="68" t="str">
        <f t="shared" si="13"/>
        <v>Спир</v>
      </c>
    </row>
    <row r="863" spans="1:11">
      <c r="A863" s="58">
        <v>5475920</v>
      </c>
      <c r="B863" s="58" t="s">
        <v>2353</v>
      </c>
      <c r="C863" s="58" t="s">
        <v>424</v>
      </c>
      <c r="D863" s="58" t="s">
        <v>425</v>
      </c>
      <c r="E863" s="58">
        <v>45284</v>
      </c>
      <c r="F863" s="58" t="s">
        <v>293</v>
      </c>
      <c r="G863" s="48">
        <v>4070</v>
      </c>
      <c r="H863" s="48">
        <v>2187890</v>
      </c>
      <c r="I863" s="48">
        <v>890471230</v>
      </c>
      <c r="K863" s="68" t="str">
        <f t="shared" si="13"/>
        <v>Спир</v>
      </c>
    </row>
    <row r="864" spans="1:11">
      <c r="A864" s="58">
        <v>5476279</v>
      </c>
      <c r="B864" s="58" t="s">
        <v>2353</v>
      </c>
      <c r="C864" s="58" t="s">
        <v>135</v>
      </c>
      <c r="D864" s="58" t="s">
        <v>136</v>
      </c>
      <c r="E864" s="58">
        <v>18521</v>
      </c>
      <c r="F864" s="58" t="s">
        <v>134</v>
      </c>
      <c r="G864" s="48">
        <v>600</v>
      </c>
      <c r="H864" s="48">
        <v>5750000</v>
      </c>
      <c r="I864" s="48">
        <v>34500000</v>
      </c>
      <c r="K864" s="68" t="str">
        <f t="shared" si="13"/>
        <v>Бард</v>
      </c>
    </row>
    <row r="865" spans="1:11">
      <c r="A865" s="58">
        <v>5478027</v>
      </c>
      <c r="B865" s="58" t="s">
        <v>2585</v>
      </c>
      <c r="C865" s="58" t="s">
        <v>2684</v>
      </c>
      <c r="D865" s="58" t="s">
        <v>2685</v>
      </c>
      <c r="E865" s="58">
        <v>45433</v>
      </c>
      <c r="F865" s="58" t="s">
        <v>297</v>
      </c>
      <c r="G865" s="48">
        <v>100</v>
      </c>
      <c r="H865" s="48">
        <v>1812999</v>
      </c>
      <c r="I865" s="48">
        <v>18129990</v>
      </c>
      <c r="K865" s="68" t="str">
        <f t="shared" si="13"/>
        <v>Спир</v>
      </c>
    </row>
    <row r="866" spans="1:11">
      <c r="A866" s="58">
        <v>5478028</v>
      </c>
      <c r="B866" s="58" t="s">
        <v>2585</v>
      </c>
      <c r="C866" s="58" t="s">
        <v>352</v>
      </c>
      <c r="D866" s="58" t="s">
        <v>353</v>
      </c>
      <c r="E866" s="58">
        <v>45433</v>
      </c>
      <c r="F866" s="58" t="s">
        <v>297</v>
      </c>
      <c r="G866" s="48">
        <v>120</v>
      </c>
      <c r="H866" s="48">
        <v>1803788</v>
      </c>
      <c r="I866" s="48">
        <v>21645456</v>
      </c>
      <c r="K866" s="68" t="str">
        <f t="shared" si="13"/>
        <v>Спир</v>
      </c>
    </row>
    <row r="867" spans="1:11">
      <c r="A867" s="58">
        <v>5478029</v>
      </c>
      <c r="B867" s="58" t="s">
        <v>2585</v>
      </c>
      <c r="C867" s="58" t="s">
        <v>1219</v>
      </c>
      <c r="D867" s="58" t="s">
        <v>1220</v>
      </c>
      <c r="E867" s="58">
        <v>45433</v>
      </c>
      <c r="F867" s="58" t="s">
        <v>297</v>
      </c>
      <c r="G867" s="48">
        <v>50</v>
      </c>
      <c r="H867" s="48">
        <v>1803377</v>
      </c>
      <c r="I867" s="48">
        <v>9016885</v>
      </c>
      <c r="K867" s="68" t="str">
        <f t="shared" si="13"/>
        <v>Спир</v>
      </c>
    </row>
    <row r="868" spans="1:11">
      <c r="A868" s="58">
        <v>5478030</v>
      </c>
      <c r="B868" s="58" t="s">
        <v>2585</v>
      </c>
      <c r="C868" s="58" t="s">
        <v>411</v>
      </c>
      <c r="D868" s="58" t="s">
        <v>412</v>
      </c>
      <c r="E868" s="58">
        <v>45433</v>
      </c>
      <c r="F868" s="58" t="s">
        <v>297</v>
      </c>
      <c r="G868" s="48">
        <v>30</v>
      </c>
      <c r="H868" s="48">
        <v>1803277</v>
      </c>
      <c r="I868" s="48">
        <v>5409831</v>
      </c>
      <c r="K868" s="68" t="str">
        <f t="shared" si="13"/>
        <v>Спир</v>
      </c>
    </row>
    <row r="869" spans="1:11">
      <c r="A869" s="58">
        <v>5478143</v>
      </c>
      <c r="B869" s="58" t="s">
        <v>2585</v>
      </c>
      <c r="C869" s="58" t="s">
        <v>2652</v>
      </c>
      <c r="D869" s="58" t="s">
        <v>2653</v>
      </c>
      <c r="E869" s="58">
        <v>45284</v>
      </c>
      <c r="F869" s="58" t="s">
        <v>293</v>
      </c>
      <c r="G869" s="48">
        <v>1970</v>
      </c>
      <c r="H869" s="48">
        <v>2198788</v>
      </c>
      <c r="I869" s="48">
        <v>433161236</v>
      </c>
      <c r="K869" s="68" t="str">
        <f t="shared" si="13"/>
        <v>Спир</v>
      </c>
    </row>
    <row r="870" spans="1:11">
      <c r="A870" s="58">
        <v>5478144</v>
      </c>
      <c r="B870" s="58" t="s">
        <v>2585</v>
      </c>
      <c r="C870" s="58" t="s">
        <v>313</v>
      </c>
      <c r="D870" s="58" t="s">
        <v>314</v>
      </c>
      <c r="E870" s="58">
        <v>45284</v>
      </c>
      <c r="F870" s="58" t="s">
        <v>293</v>
      </c>
      <c r="G870" s="48">
        <v>500</v>
      </c>
      <c r="H870" s="48">
        <v>2198000</v>
      </c>
      <c r="I870" s="48">
        <v>109900000</v>
      </c>
      <c r="K870" s="68" t="str">
        <f t="shared" si="13"/>
        <v>Спир</v>
      </c>
    </row>
    <row r="871" spans="1:11">
      <c r="A871" s="58">
        <v>5478145</v>
      </c>
      <c r="B871" s="58" t="s">
        <v>2585</v>
      </c>
      <c r="C871" s="58" t="s">
        <v>2642</v>
      </c>
      <c r="D871" s="58" t="s">
        <v>2643</v>
      </c>
      <c r="E871" s="58">
        <v>45284</v>
      </c>
      <c r="F871" s="58" t="s">
        <v>293</v>
      </c>
      <c r="G871" s="48">
        <v>1600</v>
      </c>
      <c r="H871" s="48">
        <v>2197700</v>
      </c>
      <c r="I871" s="48">
        <v>351632000</v>
      </c>
      <c r="K871" s="68" t="str">
        <f t="shared" si="13"/>
        <v>Спир</v>
      </c>
    </row>
    <row r="872" spans="1:11">
      <c r="A872" s="58">
        <v>5478146</v>
      </c>
      <c r="B872" s="58" t="s">
        <v>2585</v>
      </c>
      <c r="C872" s="58" t="s">
        <v>2682</v>
      </c>
      <c r="D872" s="58" t="s">
        <v>2683</v>
      </c>
      <c r="E872" s="58">
        <v>45284</v>
      </c>
      <c r="F872" s="58" t="s">
        <v>293</v>
      </c>
      <c r="G872" s="48">
        <v>1180</v>
      </c>
      <c r="H872" s="48">
        <v>2195999</v>
      </c>
      <c r="I872" s="48">
        <v>259127882</v>
      </c>
      <c r="K872" s="68" t="str">
        <f t="shared" si="13"/>
        <v>Спир</v>
      </c>
    </row>
    <row r="873" spans="1:11">
      <c r="A873" s="58">
        <v>5478147</v>
      </c>
      <c r="B873" s="58" t="s">
        <v>2585</v>
      </c>
      <c r="C873" s="58" t="s">
        <v>610</v>
      </c>
      <c r="D873" s="58" t="s">
        <v>611</v>
      </c>
      <c r="E873" s="58">
        <v>45284</v>
      </c>
      <c r="F873" s="58" t="s">
        <v>293</v>
      </c>
      <c r="G873" s="48">
        <v>500</v>
      </c>
      <c r="H873" s="48">
        <v>2193577</v>
      </c>
      <c r="I873" s="48">
        <v>109678850</v>
      </c>
      <c r="K873" s="68" t="str">
        <f t="shared" si="13"/>
        <v>Спир</v>
      </c>
    </row>
    <row r="874" spans="1:11">
      <c r="A874" s="58">
        <v>5478518</v>
      </c>
      <c r="B874" s="58" t="s">
        <v>2585</v>
      </c>
      <c r="C874" s="58" t="s">
        <v>132</v>
      </c>
      <c r="D874" s="58" t="s">
        <v>133</v>
      </c>
      <c r="E874" s="58">
        <v>18521</v>
      </c>
      <c r="F874" s="58" t="s">
        <v>134</v>
      </c>
      <c r="G874" s="48">
        <v>100</v>
      </c>
      <c r="H874" s="48">
        <v>5750205</v>
      </c>
      <c r="I874" s="48">
        <v>5750205</v>
      </c>
      <c r="K874" s="68" t="str">
        <f t="shared" si="13"/>
        <v>Бард</v>
      </c>
    </row>
    <row r="875" spans="1:11">
      <c r="A875" s="58">
        <v>5478519</v>
      </c>
      <c r="B875" s="58" t="s">
        <v>2585</v>
      </c>
      <c r="C875" s="58" t="s">
        <v>580</v>
      </c>
      <c r="D875" s="58" t="s">
        <v>203</v>
      </c>
      <c r="E875" s="58">
        <v>18521</v>
      </c>
      <c r="F875" s="58" t="s">
        <v>134</v>
      </c>
      <c r="G875" s="48">
        <v>100</v>
      </c>
      <c r="H875" s="48">
        <v>5750059</v>
      </c>
      <c r="I875" s="48">
        <v>5750059</v>
      </c>
      <c r="K875" s="68" t="str">
        <f t="shared" si="13"/>
        <v>Бард</v>
      </c>
    </row>
    <row r="876" spans="1:11">
      <c r="A876" s="58">
        <v>5478520</v>
      </c>
      <c r="B876" s="58" t="s">
        <v>2585</v>
      </c>
      <c r="C876" s="58" t="s">
        <v>135</v>
      </c>
      <c r="D876" s="58" t="s">
        <v>136</v>
      </c>
      <c r="E876" s="58">
        <v>18521</v>
      </c>
      <c r="F876" s="58" t="s">
        <v>134</v>
      </c>
      <c r="G876" s="48">
        <v>300</v>
      </c>
      <c r="H876" s="48">
        <v>5750000</v>
      </c>
      <c r="I876" s="48">
        <v>17250000</v>
      </c>
      <c r="K876" s="68" t="str">
        <f t="shared" si="13"/>
        <v>Бард</v>
      </c>
    </row>
    <row r="877" spans="1:11">
      <c r="A877" s="58">
        <v>5480314</v>
      </c>
      <c r="B877" s="58" t="s">
        <v>2355</v>
      </c>
      <c r="C877" s="58" t="s">
        <v>2601</v>
      </c>
      <c r="D877" s="58" t="s">
        <v>2602</v>
      </c>
      <c r="E877" s="58">
        <v>45433</v>
      </c>
      <c r="F877" s="58" t="s">
        <v>297</v>
      </c>
      <c r="G877" s="48">
        <v>250</v>
      </c>
      <c r="H877" s="48">
        <v>1815001</v>
      </c>
      <c r="I877" s="48">
        <v>45375025</v>
      </c>
      <c r="K877" s="68" t="str">
        <f t="shared" si="13"/>
        <v>Спир</v>
      </c>
    </row>
    <row r="878" spans="1:11">
      <c r="A878" s="58">
        <v>5480435</v>
      </c>
      <c r="B878" s="58" t="s">
        <v>2355</v>
      </c>
      <c r="C878" s="58" t="s">
        <v>464</v>
      </c>
      <c r="D878" s="58" t="s">
        <v>465</v>
      </c>
      <c r="E878" s="58">
        <v>45284</v>
      </c>
      <c r="F878" s="58" t="s">
        <v>293</v>
      </c>
      <c r="G878" s="48">
        <v>350</v>
      </c>
      <c r="H878" s="48">
        <v>2230999</v>
      </c>
      <c r="I878" s="48">
        <v>78084965</v>
      </c>
      <c r="K878" s="68" t="str">
        <f t="shared" si="13"/>
        <v>Спир</v>
      </c>
    </row>
    <row r="879" spans="1:11">
      <c r="A879" s="58">
        <v>5480436</v>
      </c>
      <c r="B879" s="58" t="s">
        <v>2355</v>
      </c>
      <c r="C879" s="58" t="s">
        <v>610</v>
      </c>
      <c r="D879" s="58" t="s">
        <v>611</v>
      </c>
      <c r="E879" s="58">
        <v>45284</v>
      </c>
      <c r="F879" s="58" t="s">
        <v>293</v>
      </c>
      <c r="G879" s="48">
        <v>2690</v>
      </c>
      <c r="H879" s="48">
        <v>2212788</v>
      </c>
      <c r="I879" s="48">
        <v>595239972</v>
      </c>
      <c r="K879" s="68" t="str">
        <f t="shared" si="13"/>
        <v>Спир</v>
      </c>
    </row>
    <row r="880" spans="1:11">
      <c r="A880" s="58">
        <v>5480437</v>
      </c>
      <c r="B880" s="58" t="s">
        <v>2355</v>
      </c>
      <c r="C880" s="58" t="s">
        <v>610</v>
      </c>
      <c r="D880" s="58" t="s">
        <v>611</v>
      </c>
      <c r="E880" s="58">
        <v>45284</v>
      </c>
      <c r="F880" s="58" t="s">
        <v>293</v>
      </c>
      <c r="G880" s="48">
        <v>2690</v>
      </c>
      <c r="H880" s="48">
        <v>2206888</v>
      </c>
      <c r="I880" s="48">
        <v>593652872</v>
      </c>
      <c r="K880" s="68" t="str">
        <f t="shared" si="13"/>
        <v>Спир</v>
      </c>
    </row>
    <row r="881" spans="1:11">
      <c r="A881" s="58">
        <v>5480438</v>
      </c>
      <c r="B881" s="58" t="s">
        <v>2355</v>
      </c>
      <c r="C881" s="58" t="s">
        <v>2686</v>
      </c>
      <c r="D881" s="58" t="s">
        <v>2687</v>
      </c>
      <c r="E881" s="58">
        <v>45284</v>
      </c>
      <c r="F881" s="58" t="s">
        <v>293</v>
      </c>
      <c r="G881" s="48">
        <v>20</v>
      </c>
      <c r="H881" s="48">
        <v>2202000</v>
      </c>
      <c r="I881" s="48">
        <v>4404000</v>
      </c>
      <c r="K881" s="68" t="str">
        <f t="shared" si="13"/>
        <v>Спир</v>
      </c>
    </row>
    <row r="882" spans="1:11">
      <c r="A882" s="58">
        <v>5480815</v>
      </c>
      <c r="B882" s="58" t="s">
        <v>2355</v>
      </c>
      <c r="C882" s="58" t="s">
        <v>132</v>
      </c>
      <c r="D882" s="58" t="s">
        <v>133</v>
      </c>
      <c r="E882" s="58">
        <v>18521</v>
      </c>
      <c r="F882" s="58" t="s">
        <v>134</v>
      </c>
      <c r="G882" s="48">
        <v>200</v>
      </c>
      <c r="H882" s="48">
        <v>5750205</v>
      </c>
      <c r="I882" s="48">
        <v>11500410</v>
      </c>
      <c r="K882" s="68" t="str">
        <f t="shared" si="13"/>
        <v>Бард</v>
      </c>
    </row>
    <row r="883" spans="1:11">
      <c r="A883" s="58">
        <v>5480816</v>
      </c>
      <c r="B883" s="58" t="s">
        <v>2355</v>
      </c>
      <c r="C883" s="58" t="s">
        <v>135</v>
      </c>
      <c r="D883" s="58" t="s">
        <v>136</v>
      </c>
      <c r="E883" s="58">
        <v>18521</v>
      </c>
      <c r="F883" s="58" t="s">
        <v>134</v>
      </c>
      <c r="G883" s="48">
        <v>200</v>
      </c>
      <c r="H883" s="48">
        <v>5750000</v>
      </c>
      <c r="I883" s="48">
        <v>11500000</v>
      </c>
      <c r="K883" s="68" t="str">
        <f t="shared" si="13"/>
        <v>Бард</v>
      </c>
    </row>
    <row r="884" spans="1:11">
      <c r="A884" s="58">
        <v>5482436</v>
      </c>
      <c r="B884" s="58" t="s">
        <v>2357</v>
      </c>
      <c r="C884" s="58" t="s">
        <v>1160</v>
      </c>
      <c r="D884" s="58" t="s">
        <v>1161</v>
      </c>
      <c r="E884" s="58">
        <v>45433</v>
      </c>
      <c r="F884" s="58" t="s">
        <v>297</v>
      </c>
      <c r="G884" s="48">
        <v>10</v>
      </c>
      <c r="H884" s="48">
        <v>1827000</v>
      </c>
      <c r="I884" s="48">
        <v>1827000</v>
      </c>
      <c r="K884" s="68" t="str">
        <f t="shared" si="13"/>
        <v>Спир</v>
      </c>
    </row>
    <row r="885" spans="1:11">
      <c r="A885" s="58">
        <v>5482565</v>
      </c>
      <c r="B885" s="58" t="s">
        <v>2357</v>
      </c>
      <c r="C885" s="58" t="s">
        <v>2686</v>
      </c>
      <c r="D885" s="58" t="s">
        <v>2687</v>
      </c>
      <c r="E885" s="58">
        <v>45284</v>
      </c>
      <c r="F885" s="58" t="s">
        <v>293</v>
      </c>
      <c r="G885" s="48">
        <v>3180</v>
      </c>
      <c r="H885" s="48">
        <v>2250000</v>
      </c>
      <c r="I885" s="48">
        <v>715500000</v>
      </c>
      <c r="K885" s="68" t="str">
        <f t="shared" si="13"/>
        <v>Спир</v>
      </c>
    </row>
    <row r="886" spans="1:11">
      <c r="A886" s="58">
        <v>5482566</v>
      </c>
      <c r="B886" s="58" t="s">
        <v>2357</v>
      </c>
      <c r="C886" s="58" t="s">
        <v>424</v>
      </c>
      <c r="D886" s="58" t="s">
        <v>425</v>
      </c>
      <c r="E886" s="58">
        <v>45284</v>
      </c>
      <c r="F886" s="58" t="s">
        <v>293</v>
      </c>
      <c r="G886" s="48">
        <v>200</v>
      </c>
      <c r="H886" s="48">
        <v>2233300</v>
      </c>
      <c r="I886" s="48">
        <v>44666000</v>
      </c>
      <c r="K886" s="68" t="str">
        <f t="shared" si="13"/>
        <v>Спир</v>
      </c>
    </row>
    <row r="887" spans="1:11">
      <c r="A887" s="58">
        <v>5482567</v>
      </c>
      <c r="B887" s="58" t="s">
        <v>2357</v>
      </c>
      <c r="C887" s="58" t="s">
        <v>610</v>
      </c>
      <c r="D887" s="58" t="s">
        <v>611</v>
      </c>
      <c r="E887" s="58">
        <v>45284</v>
      </c>
      <c r="F887" s="58" t="s">
        <v>293</v>
      </c>
      <c r="G887" s="48">
        <v>500</v>
      </c>
      <c r="H887" s="48">
        <v>2218999</v>
      </c>
      <c r="I887" s="48">
        <v>110949950</v>
      </c>
      <c r="K887" s="68" t="str">
        <f t="shared" si="13"/>
        <v>Спир</v>
      </c>
    </row>
    <row r="888" spans="1:11">
      <c r="A888" s="58">
        <v>5482568</v>
      </c>
      <c r="B888" s="58" t="s">
        <v>2357</v>
      </c>
      <c r="C888" s="58" t="s">
        <v>2650</v>
      </c>
      <c r="D888" s="58" t="s">
        <v>2651</v>
      </c>
      <c r="E888" s="58">
        <v>45284</v>
      </c>
      <c r="F888" s="58" t="s">
        <v>293</v>
      </c>
      <c r="G888" s="48">
        <v>200</v>
      </c>
      <c r="H888" s="48">
        <v>2215000</v>
      </c>
      <c r="I888" s="48">
        <v>44300000</v>
      </c>
      <c r="K888" s="68" t="str">
        <f t="shared" si="13"/>
        <v>Спир</v>
      </c>
    </row>
    <row r="889" spans="1:11">
      <c r="A889" s="58">
        <v>5482569</v>
      </c>
      <c r="B889" s="58" t="s">
        <v>2357</v>
      </c>
      <c r="C889" s="58" t="s">
        <v>2642</v>
      </c>
      <c r="D889" s="58" t="s">
        <v>2643</v>
      </c>
      <c r="E889" s="58">
        <v>45284</v>
      </c>
      <c r="F889" s="58" t="s">
        <v>293</v>
      </c>
      <c r="G889" s="48">
        <v>1600</v>
      </c>
      <c r="H889" s="48">
        <v>2200000</v>
      </c>
      <c r="I889" s="48">
        <v>352000000</v>
      </c>
      <c r="K889" s="68" t="str">
        <f t="shared" si="13"/>
        <v>Спир</v>
      </c>
    </row>
    <row r="890" spans="1:11">
      <c r="A890" s="58">
        <v>5482570</v>
      </c>
      <c r="B890" s="58" t="s">
        <v>2357</v>
      </c>
      <c r="C890" s="58" t="s">
        <v>1202</v>
      </c>
      <c r="D890" s="58" t="s">
        <v>1203</v>
      </c>
      <c r="E890" s="58">
        <v>45284</v>
      </c>
      <c r="F890" s="58" t="s">
        <v>293</v>
      </c>
      <c r="G890" s="48">
        <v>70</v>
      </c>
      <c r="H890" s="48">
        <v>2196788</v>
      </c>
      <c r="I890" s="48">
        <v>15377516</v>
      </c>
      <c r="K890" s="68" t="str">
        <f t="shared" si="13"/>
        <v>Спир</v>
      </c>
    </row>
    <row r="891" spans="1:11">
      <c r="A891" s="58">
        <v>5482927</v>
      </c>
      <c r="B891" s="58" t="s">
        <v>2357</v>
      </c>
      <c r="C891" s="58" t="s">
        <v>2663</v>
      </c>
      <c r="D891" s="58" t="s">
        <v>2664</v>
      </c>
      <c r="E891" s="58">
        <v>18521</v>
      </c>
      <c r="F891" s="58" t="s">
        <v>134</v>
      </c>
      <c r="G891" s="48">
        <v>100</v>
      </c>
      <c r="H891" s="48">
        <v>5750001</v>
      </c>
      <c r="I891" s="48">
        <v>5750001</v>
      </c>
      <c r="K891" s="68" t="str">
        <f t="shared" si="13"/>
        <v>Бард</v>
      </c>
    </row>
    <row r="892" spans="1:11">
      <c r="A892" s="58">
        <v>5482928</v>
      </c>
      <c r="B892" s="58" t="s">
        <v>2357</v>
      </c>
      <c r="C892" s="58" t="s">
        <v>135</v>
      </c>
      <c r="D892" s="58" t="s">
        <v>136</v>
      </c>
      <c r="E892" s="58">
        <v>18521</v>
      </c>
      <c r="F892" s="58" t="s">
        <v>134</v>
      </c>
      <c r="G892" s="48">
        <v>400</v>
      </c>
      <c r="H892" s="48">
        <v>5750000</v>
      </c>
      <c r="I892" s="48">
        <v>23000000</v>
      </c>
      <c r="K892" s="68" t="str">
        <f t="shared" si="13"/>
        <v>Бард</v>
      </c>
    </row>
    <row r="893" spans="1:11">
      <c r="A893" s="58">
        <v>5483741</v>
      </c>
      <c r="B893" s="58" t="s">
        <v>2357</v>
      </c>
      <c r="C893" s="58" t="s">
        <v>423</v>
      </c>
      <c r="D893" s="58" t="s">
        <v>341</v>
      </c>
      <c r="E893" s="58">
        <v>45433</v>
      </c>
      <c r="F893" s="58" t="s">
        <v>297</v>
      </c>
      <c r="G893" s="48">
        <v>200</v>
      </c>
      <c r="H893" s="48">
        <v>1850999</v>
      </c>
      <c r="I893" s="48">
        <v>37019980</v>
      </c>
      <c r="K893" s="68" t="str">
        <f t="shared" si="13"/>
        <v>Спир</v>
      </c>
    </row>
    <row r="894" spans="1:11">
      <c r="A894" s="58">
        <v>5484603</v>
      </c>
      <c r="B894" s="58" t="s">
        <v>2361</v>
      </c>
      <c r="C894" s="58" t="s">
        <v>348</v>
      </c>
      <c r="D894" s="58" t="s">
        <v>349</v>
      </c>
      <c r="E894" s="58">
        <v>45284</v>
      </c>
      <c r="F894" s="58" t="s">
        <v>293</v>
      </c>
      <c r="G894" s="48">
        <v>1540</v>
      </c>
      <c r="H894" s="48">
        <v>2225788</v>
      </c>
      <c r="I894" s="48">
        <v>342771352</v>
      </c>
      <c r="K894" s="68" t="str">
        <f t="shared" si="13"/>
        <v>Спир</v>
      </c>
    </row>
    <row r="895" spans="1:11">
      <c r="A895" s="58">
        <v>5484604</v>
      </c>
      <c r="B895" s="58" t="s">
        <v>2361</v>
      </c>
      <c r="C895" s="58" t="s">
        <v>1202</v>
      </c>
      <c r="D895" s="58" t="s">
        <v>1203</v>
      </c>
      <c r="E895" s="58">
        <v>45284</v>
      </c>
      <c r="F895" s="58" t="s">
        <v>293</v>
      </c>
      <c r="G895" s="48">
        <v>130</v>
      </c>
      <c r="H895" s="48">
        <v>2221888</v>
      </c>
      <c r="I895" s="48">
        <v>28884544</v>
      </c>
      <c r="K895" s="68" t="str">
        <f t="shared" si="13"/>
        <v>Спир</v>
      </c>
    </row>
    <row r="896" spans="1:11">
      <c r="A896" s="58">
        <v>5484605</v>
      </c>
      <c r="B896" s="58" t="s">
        <v>2361</v>
      </c>
      <c r="C896" s="58" t="s">
        <v>2688</v>
      </c>
      <c r="D896" s="58" t="s">
        <v>2689</v>
      </c>
      <c r="E896" s="58">
        <v>45284</v>
      </c>
      <c r="F896" s="58" t="s">
        <v>293</v>
      </c>
      <c r="G896" s="48">
        <v>680</v>
      </c>
      <c r="H896" s="48">
        <v>2220999</v>
      </c>
      <c r="I896" s="48">
        <v>151027932</v>
      </c>
      <c r="K896" s="68" t="str">
        <f t="shared" si="13"/>
        <v>Спир</v>
      </c>
    </row>
    <row r="897" spans="1:11">
      <c r="A897" s="58">
        <v>5484606</v>
      </c>
      <c r="B897" s="58" t="s">
        <v>2361</v>
      </c>
      <c r="C897" s="58" t="s">
        <v>1167</v>
      </c>
      <c r="D897" s="58" t="s">
        <v>1168</v>
      </c>
      <c r="E897" s="58">
        <v>45284</v>
      </c>
      <c r="F897" s="58" t="s">
        <v>293</v>
      </c>
      <c r="G897" s="48">
        <v>200</v>
      </c>
      <c r="H897" s="48">
        <v>2220000</v>
      </c>
      <c r="I897" s="48">
        <v>44400000</v>
      </c>
      <c r="K897" s="68" t="str">
        <f t="shared" si="13"/>
        <v>Спир</v>
      </c>
    </row>
    <row r="898" spans="1:11">
      <c r="A898" s="58">
        <v>5484607</v>
      </c>
      <c r="B898" s="58" t="s">
        <v>2361</v>
      </c>
      <c r="C898" s="58" t="s">
        <v>313</v>
      </c>
      <c r="D898" s="58" t="s">
        <v>314</v>
      </c>
      <c r="E898" s="58">
        <v>45284</v>
      </c>
      <c r="F898" s="58" t="s">
        <v>293</v>
      </c>
      <c r="G898" s="48">
        <v>400</v>
      </c>
      <c r="H898" s="48">
        <v>2210000</v>
      </c>
      <c r="I898" s="48">
        <v>88400000</v>
      </c>
      <c r="K898" s="68" t="str">
        <f t="shared" si="13"/>
        <v>Спир</v>
      </c>
    </row>
    <row r="899" spans="1:11">
      <c r="A899" s="58">
        <v>5484608</v>
      </c>
      <c r="B899" s="58" t="s">
        <v>2361</v>
      </c>
      <c r="C899" s="58" t="s">
        <v>424</v>
      </c>
      <c r="D899" s="58" t="s">
        <v>425</v>
      </c>
      <c r="E899" s="58">
        <v>45284</v>
      </c>
      <c r="F899" s="58" t="s">
        <v>293</v>
      </c>
      <c r="G899" s="48">
        <v>2800</v>
      </c>
      <c r="H899" s="48">
        <v>2184050</v>
      </c>
      <c r="I899" s="48">
        <v>611534000</v>
      </c>
      <c r="K899" s="68" t="str">
        <f t="shared" si="13"/>
        <v>Спир</v>
      </c>
    </row>
    <row r="900" spans="1:11">
      <c r="A900" s="58">
        <v>5484993</v>
      </c>
      <c r="B900" s="58" t="s">
        <v>2361</v>
      </c>
      <c r="C900" s="58" t="s">
        <v>2644</v>
      </c>
      <c r="D900" s="58" t="s">
        <v>2645</v>
      </c>
      <c r="E900" s="58">
        <v>18521</v>
      </c>
      <c r="F900" s="58" t="s">
        <v>134</v>
      </c>
      <c r="G900" s="48">
        <v>100</v>
      </c>
      <c r="H900" s="48">
        <v>5760000</v>
      </c>
      <c r="I900" s="48">
        <v>5760000</v>
      </c>
      <c r="K900" s="68" t="str">
        <f t="shared" si="13"/>
        <v>Бард</v>
      </c>
    </row>
    <row r="901" spans="1:11">
      <c r="A901" s="58">
        <v>5484994</v>
      </c>
      <c r="B901" s="58" t="s">
        <v>2361</v>
      </c>
      <c r="C901" s="58" t="s">
        <v>2644</v>
      </c>
      <c r="D901" s="58" t="s">
        <v>2645</v>
      </c>
      <c r="E901" s="58">
        <v>18521</v>
      </c>
      <c r="F901" s="58" t="s">
        <v>134</v>
      </c>
      <c r="G901" s="48">
        <v>100</v>
      </c>
      <c r="H901" s="48">
        <v>5760000</v>
      </c>
      <c r="I901" s="48">
        <v>5760000</v>
      </c>
      <c r="K901" s="68" t="str">
        <f t="shared" ref="K901:K964" si="14">LEFT(F901,4)</f>
        <v>Бард</v>
      </c>
    </row>
    <row r="902" spans="1:11">
      <c r="A902" s="58">
        <v>5484995</v>
      </c>
      <c r="B902" s="58" t="s">
        <v>2361</v>
      </c>
      <c r="C902" s="58" t="s">
        <v>135</v>
      </c>
      <c r="D902" s="58" t="s">
        <v>136</v>
      </c>
      <c r="E902" s="58">
        <v>18521</v>
      </c>
      <c r="F902" s="58" t="s">
        <v>134</v>
      </c>
      <c r="G902" s="48">
        <v>600</v>
      </c>
      <c r="H902" s="48">
        <v>5750000</v>
      </c>
      <c r="I902" s="48">
        <v>34500000</v>
      </c>
      <c r="K902" s="68" t="str">
        <f t="shared" si="14"/>
        <v>Бард</v>
      </c>
    </row>
    <row r="903" spans="1:11">
      <c r="A903" s="58">
        <v>5485854</v>
      </c>
      <c r="B903" s="58" t="s">
        <v>2361</v>
      </c>
      <c r="C903" s="58" t="s">
        <v>2637</v>
      </c>
      <c r="D903" s="58" t="s">
        <v>2638</v>
      </c>
      <c r="E903" s="58">
        <v>45433</v>
      </c>
      <c r="F903" s="58" t="s">
        <v>297</v>
      </c>
      <c r="G903" s="48">
        <v>50</v>
      </c>
      <c r="H903" s="48">
        <v>1799980</v>
      </c>
      <c r="I903" s="48">
        <v>8999900</v>
      </c>
      <c r="K903" s="68" t="str">
        <f t="shared" si="14"/>
        <v>Спир</v>
      </c>
    </row>
    <row r="904" spans="1:11">
      <c r="A904" s="58">
        <v>5486714</v>
      </c>
      <c r="B904" s="58" t="s">
        <v>2364</v>
      </c>
      <c r="C904" s="58" t="s">
        <v>446</v>
      </c>
      <c r="D904" s="58" t="s">
        <v>447</v>
      </c>
      <c r="E904" s="58">
        <v>45433</v>
      </c>
      <c r="F904" s="58" t="s">
        <v>297</v>
      </c>
      <c r="G904" s="48">
        <v>200</v>
      </c>
      <c r="H904" s="48">
        <v>1805000</v>
      </c>
      <c r="I904" s="48">
        <v>36100000</v>
      </c>
      <c r="K904" s="68" t="str">
        <f t="shared" si="14"/>
        <v>Спир</v>
      </c>
    </row>
    <row r="905" spans="1:11">
      <c r="A905" s="58">
        <v>5486715</v>
      </c>
      <c r="B905" s="58" t="s">
        <v>2364</v>
      </c>
      <c r="C905" s="58" t="s">
        <v>476</v>
      </c>
      <c r="D905" s="58" t="s">
        <v>477</v>
      </c>
      <c r="E905" s="58">
        <v>45433</v>
      </c>
      <c r="F905" s="58" t="s">
        <v>297</v>
      </c>
      <c r="G905" s="48">
        <v>50</v>
      </c>
      <c r="H905" s="48">
        <v>1801788</v>
      </c>
      <c r="I905" s="48">
        <v>9008940</v>
      </c>
      <c r="K905" s="68" t="str">
        <f t="shared" si="14"/>
        <v>Спир</v>
      </c>
    </row>
    <row r="906" spans="1:11">
      <c r="A906" s="58">
        <v>5486851</v>
      </c>
      <c r="B906" s="58" t="s">
        <v>2364</v>
      </c>
      <c r="C906" s="58" t="s">
        <v>604</v>
      </c>
      <c r="D906" s="58" t="s">
        <v>605</v>
      </c>
      <c r="E906" s="58">
        <v>45284</v>
      </c>
      <c r="F906" s="58" t="s">
        <v>293</v>
      </c>
      <c r="G906" s="48">
        <v>100</v>
      </c>
      <c r="H906" s="48">
        <v>2226788</v>
      </c>
      <c r="I906" s="48">
        <v>22267880</v>
      </c>
      <c r="K906" s="68" t="str">
        <f t="shared" si="14"/>
        <v>Спир</v>
      </c>
    </row>
    <row r="907" spans="1:11">
      <c r="A907" s="58">
        <v>5486852</v>
      </c>
      <c r="B907" s="58" t="s">
        <v>2364</v>
      </c>
      <c r="C907" s="58" t="s">
        <v>415</v>
      </c>
      <c r="D907" s="58" t="s">
        <v>416</v>
      </c>
      <c r="E907" s="58">
        <v>45284</v>
      </c>
      <c r="F907" s="58" t="s">
        <v>293</v>
      </c>
      <c r="G907" s="48">
        <v>3300</v>
      </c>
      <c r="H907" s="48">
        <v>2226787</v>
      </c>
      <c r="I907" s="48">
        <v>734839710</v>
      </c>
      <c r="K907" s="68" t="str">
        <f t="shared" si="14"/>
        <v>Спир</v>
      </c>
    </row>
    <row r="908" spans="1:11">
      <c r="A908" s="58">
        <v>5486853</v>
      </c>
      <c r="B908" s="58" t="s">
        <v>2364</v>
      </c>
      <c r="C908" s="58" t="s">
        <v>602</v>
      </c>
      <c r="D908" s="58" t="s">
        <v>603</v>
      </c>
      <c r="E908" s="58">
        <v>45284</v>
      </c>
      <c r="F908" s="58" t="s">
        <v>293</v>
      </c>
      <c r="G908" s="48">
        <v>50</v>
      </c>
      <c r="H908" s="48">
        <v>2200160</v>
      </c>
      <c r="I908" s="48">
        <v>11000800</v>
      </c>
      <c r="K908" s="68" t="str">
        <f t="shared" si="14"/>
        <v>Спир</v>
      </c>
    </row>
    <row r="909" spans="1:11">
      <c r="A909" s="58">
        <v>5486854</v>
      </c>
      <c r="B909" s="58" t="s">
        <v>2364</v>
      </c>
      <c r="C909" s="58" t="s">
        <v>2642</v>
      </c>
      <c r="D909" s="58" t="s">
        <v>2643</v>
      </c>
      <c r="E909" s="58">
        <v>45284</v>
      </c>
      <c r="F909" s="58" t="s">
        <v>293</v>
      </c>
      <c r="G909" s="48">
        <v>2300</v>
      </c>
      <c r="H909" s="48">
        <v>2200000</v>
      </c>
      <c r="I909" s="48">
        <v>506000000</v>
      </c>
      <c r="K909" s="68" t="str">
        <f t="shared" si="14"/>
        <v>Спир</v>
      </c>
    </row>
    <row r="910" spans="1:11">
      <c r="A910" s="58">
        <v>5487246</v>
      </c>
      <c r="B910" s="58" t="s">
        <v>2364</v>
      </c>
      <c r="C910" s="58" t="s">
        <v>135</v>
      </c>
      <c r="D910" s="58" t="s">
        <v>136</v>
      </c>
      <c r="E910" s="58">
        <v>18521</v>
      </c>
      <c r="F910" s="58" t="s">
        <v>134</v>
      </c>
      <c r="G910" s="48">
        <v>600</v>
      </c>
      <c r="H910" s="48">
        <v>5750000</v>
      </c>
      <c r="I910" s="48">
        <v>34500000</v>
      </c>
      <c r="K910" s="68" t="str">
        <f t="shared" si="14"/>
        <v>Бард</v>
      </c>
    </row>
    <row r="911" spans="1:11">
      <c r="A911" s="58">
        <v>5488325</v>
      </c>
      <c r="B911" s="58" t="s">
        <v>2364</v>
      </c>
      <c r="C911" s="58" t="s">
        <v>135</v>
      </c>
      <c r="D911" s="58" t="s">
        <v>136</v>
      </c>
      <c r="E911" s="58">
        <v>18521</v>
      </c>
      <c r="F911" s="58" t="s">
        <v>134</v>
      </c>
      <c r="G911" s="48">
        <v>600</v>
      </c>
      <c r="H911" s="48">
        <v>5750000</v>
      </c>
      <c r="I911" s="48">
        <v>34500000</v>
      </c>
      <c r="K911" s="68" t="str">
        <f t="shared" si="14"/>
        <v>Бард</v>
      </c>
    </row>
    <row r="912" spans="1:11">
      <c r="A912" s="58">
        <v>5489051</v>
      </c>
      <c r="B912" s="58" t="s">
        <v>2574</v>
      </c>
      <c r="C912" s="58" t="s">
        <v>2690</v>
      </c>
      <c r="D912" s="58" t="s">
        <v>2691</v>
      </c>
      <c r="E912" s="58">
        <v>45433</v>
      </c>
      <c r="F912" s="58" t="s">
        <v>297</v>
      </c>
      <c r="G912" s="48">
        <v>80</v>
      </c>
      <c r="H912" s="48">
        <v>1825799</v>
      </c>
      <c r="I912" s="48">
        <v>14606392</v>
      </c>
      <c r="K912" s="68" t="str">
        <f t="shared" si="14"/>
        <v>Спир</v>
      </c>
    </row>
    <row r="913" spans="1:11">
      <c r="A913" s="58">
        <v>5489052</v>
      </c>
      <c r="B913" s="58" t="s">
        <v>2574</v>
      </c>
      <c r="C913" s="58" t="s">
        <v>476</v>
      </c>
      <c r="D913" s="58" t="s">
        <v>477</v>
      </c>
      <c r="E913" s="58">
        <v>45433</v>
      </c>
      <c r="F913" s="58" t="s">
        <v>297</v>
      </c>
      <c r="G913" s="48">
        <v>150</v>
      </c>
      <c r="H913" s="48">
        <v>1813788</v>
      </c>
      <c r="I913" s="48">
        <v>27206820</v>
      </c>
      <c r="K913" s="68" t="str">
        <f t="shared" si="14"/>
        <v>Спир</v>
      </c>
    </row>
    <row r="914" spans="1:11">
      <c r="A914" s="58">
        <v>5489053</v>
      </c>
      <c r="B914" s="58" t="s">
        <v>2574</v>
      </c>
      <c r="C914" s="58" t="s">
        <v>474</v>
      </c>
      <c r="D914" s="58" t="s">
        <v>475</v>
      </c>
      <c r="E914" s="58">
        <v>45433</v>
      </c>
      <c r="F914" s="58" t="s">
        <v>297</v>
      </c>
      <c r="G914" s="48">
        <v>20</v>
      </c>
      <c r="H914" s="48">
        <v>1812888</v>
      </c>
      <c r="I914" s="48">
        <v>3625776</v>
      </c>
      <c r="K914" s="68" t="str">
        <f t="shared" si="14"/>
        <v>Спир</v>
      </c>
    </row>
    <row r="915" spans="1:11">
      <c r="A915" s="58">
        <v>5489186</v>
      </c>
      <c r="B915" s="58" t="s">
        <v>2574</v>
      </c>
      <c r="C915" s="58" t="s">
        <v>464</v>
      </c>
      <c r="D915" s="58" t="s">
        <v>465</v>
      </c>
      <c r="E915" s="58">
        <v>45284</v>
      </c>
      <c r="F915" s="58" t="s">
        <v>293</v>
      </c>
      <c r="G915" s="48">
        <v>200</v>
      </c>
      <c r="H915" s="48">
        <v>2255999</v>
      </c>
      <c r="I915" s="48">
        <v>45119980</v>
      </c>
      <c r="K915" s="68" t="str">
        <f t="shared" si="14"/>
        <v>Спир</v>
      </c>
    </row>
    <row r="916" spans="1:11">
      <c r="A916" s="58">
        <v>5489187</v>
      </c>
      <c r="B916" s="58" t="s">
        <v>2574</v>
      </c>
      <c r="C916" s="58" t="s">
        <v>2650</v>
      </c>
      <c r="D916" s="58" t="s">
        <v>2651</v>
      </c>
      <c r="E916" s="58">
        <v>45284</v>
      </c>
      <c r="F916" s="58" t="s">
        <v>293</v>
      </c>
      <c r="G916" s="48">
        <v>400</v>
      </c>
      <c r="H916" s="48">
        <v>2235999</v>
      </c>
      <c r="I916" s="48">
        <v>89439960</v>
      </c>
      <c r="K916" s="68" t="str">
        <f t="shared" si="14"/>
        <v>Спир</v>
      </c>
    </row>
    <row r="917" spans="1:11">
      <c r="A917" s="58">
        <v>5489188</v>
      </c>
      <c r="B917" s="58" t="s">
        <v>2574</v>
      </c>
      <c r="C917" s="58" t="s">
        <v>432</v>
      </c>
      <c r="D917" s="58" t="s">
        <v>433</v>
      </c>
      <c r="E917" s="58">
        <v>45284</v>
      </c>
      <c r="F917" s="58" t="s">
        <v>293</v>
      </c>
      <c r="G917" s="48">
        <v>3000</v>
      </c>
      <c r="H917" s="48">
        <v>2230222</v>
      </c>
      <c r="I917" s="48">
        <v>669066600</v>
      </c>
      <c r="K917" s="68" t="str">
        <f t="shared" si="14"/>
        <v>Спир</v>
      </c>
    </row>
    <row r="918" spans="1:11">
      <c r="A918" s="58">
        <v>5489189</v>
      </c>
      <c r="B918" s="58" t="s">
        <v>2574</v>
      </c>
      <c r="C918" s="58" t="s">
        <v>2652</v>
      </c>
      <c r="D918" s="58" t="s">
        <v>2653</v>
      </c>
      <c r="E918" s="58">
        <v>45284</v>
      </c>
      <c r="F918" s="58" t="s">
        <v>293</v>
      </c>
      <c r="G918" s="48">
        <v>1970</v>
      </c>
      <c r="H918" s="48">
        <v>2228788</v>
      </c>
      <c r="I918" s="48">
        <v>439071236</v>
      </c>
      <c r="K918" s="68" t="str">
        <f t="shared" si="14"/>
        <v>Спир</v>
      </c>
    </row>
    <row r="919" spans="1:11">
      <c r="A919" s="58">
        <v>5489190</v>
      </c>
      <c r="B919" s="58" t="s">
        <v>2574</v>
      </c>
      <c r="C919" s="58" t="s">
        <v>2692</v>
      </c>
      <c r="D919" s="58" t="s">
        <v>2693</v>
      </c>
      <c r="E919" s="58">
        <v>45284</v>
      </c>
      <c r="F919" s="58" t="s">
        <v>293</v>
      </c>
      <c r="G919" s="48">
        <v>180</v>
      </c>
      <c r="H919" s="48">
        <v>2228000</v>
      </c>
      <c r="I919" s="48">
        <v>40104000</v>
      </c>
      <c r="K919" s="68" t="str">
        <f t="shared" si="14"/>
        <v>Спир</v>
      </c>
    </row>
    <row r="920" spans="1:11">
      <c r="A920" s="58">
        <v>5490518</v>
      </c>
      <c r="B920" s="58" t="s">
        <v>2574</v>
      </c>
      <c r="C920" s="58" t="s">
        <v>1169</v>
      </c>
      <c r="D920" s="58" t="s">
        <v>1170</v>
      </c>
      <c r="E920" s="58">
        <v>45433</v>
      </c>
      <c r="F920" s="58" t="s">
        <v>297</v>
      </c>
      <c r="G920" s="48">
        <v>2000</v>
      </c>
      <c r="H920" s="48">
        <v>1848899</v>
      </c>
      <c r="I920" s="48">
        <v>369779800</v>
      </c>
      <c r="K920" s="68" t="str">
        <f t="shared" si="14"/>
        <v>Спир</v>
      </c>
    </row>
    <row r="921" spans="1:11">
      <c r="A921" s="58">
        <v>5493956</v>
      </c>
      <c r="B921" s="58" t="s">
        <v>2579</v>
      </c>
      <c r="C921" s="58" t="s">
        <v>436</v>
      </c>
      <c r="D921" s="58" t="s">
        <v>437</v>
      </c>
      <c r="E921" s="58">
        <v>45433</v>
      </c>
      <c r="F921" s="58" t="s">
        <v>297</v>
      </c>
      <c r="G921" s="48">
        <v>200</v>
      </c>
      <c r="H921" s="48">
        <v>2237000</v>
      </c>
      <c r="I921" s="48">
        <v>44740000</v>
      </c>
      <c r="K921" s="68" t="str">
        <f t="shared" si="14"/>
        <v>Спир</v>
      </c>
    </row>
    <row r="922" spans="1:11">
      <c r="A922" s="58">
        <v>5493957</v>
      </c>
      <c r="B922" s="58" t="s">
        <v>2579</v>
      </c>
      <c r="C922" s="58" t="s">
        <v>2694</v>
      </c>
      <c r="D922" s="58" t="s">
        <v>2695</v>
      </c>
      <c r="E922" s="58">
        <v>45433</v>
      </c>
      <c r="F922" s="58" t="s">
        <v>297</v>
      </c>
      <c r="G922" s="48">
        <v>30</v>
      </c>
      <c r="H922" s="48">
        <v>2235999</v>
      </c>
      <c r="I922" s="48">
        <v>6707997</v>
      </c>
      <c r="K922" s="68" t="str">
        <f t="shared" si="14"/>
        <v>Спир</v>
      </c>
    </row>
    <row r="923" spans="1:11">
      <c r="A923" s="58">
        <v>5494000</v>
      </c>
      <c r="B923" s="58" t="s">
        <v>2579</v>
      </c>
      <c r="C923" s="58" t="s">
        <v>2642</v>
      </c>
      <c r="D923" s="58" t="s">
        <v>2643</v>
      </c>
      <c r="E923" s="58">
        <v>45284</v>
      </c>
      <c r="F923" s="58" t="s">
        <v>293</v>
      </c>
      <c r="G923" s="48">
        <v>900</v>
      </c>
      <c r="H923" s="48">
        <v>2342222</v>
      </c>
      <c r="I923" s="48">
        <v>210799980</v>
      </c>
      <c r="K923" s="68" t="str">
        <f t="shared" si="14"/>
        <v>Спир</v>
      </c>
    </row>
    <row r="924" spans="1:11">
      <c r="A924" s="58">
        <v>5494001</v>
      </c>
      <c r="B924" s="58" t="s">
        <v>2579</v>
      </c>
      <c r="C924" s="58" t="s">
        <v>350</v>
      </c>
      <c r="D924" s="58" t="s">
        <v>351</v>
      </c>
      <c r="E924" s="58">
        <v>45284</v>
      </c>
      <c r="F924" s="58" t="s">
        <v>293</v>
      </c>
      <c r="G924" s="48">
        <v>500</v>
      </c>
      <c r="H924" s="48">
        <v>2338999</v>
      </c>
      <c r="I924" s="48">
        <v>116949950</v>
      </c>
      <c r="K924" s="68" t="str">
        <f t="shared" si="14"/>
        <v>Спир</v>
      </c>
    </row>
    <row r="925" spans="1:11">
      <c r="A925" s="58">
        <v>5494002</v>
      </c>
      <c r="B925" s="58" t="s">
        <v>2579</v>
      </c>
      <c r="C925" s="58" t="s">
        <v>484</v>
      </c>
      <c r="D925" s="58" t="s">
        <v>485</v>
      </c>
      <c r="E925" s="58">
        <v>45284</v>
      </c>
      <c r="F925" s="58" t="s">
        <v>293</v>
      </c>
      <c r="G925" s="48">
        <v>150</v>
      </c>
      <c r="H925" s="48">
        <v>2338800</v>
      </c>
      <c r="I925" s="48">
        <v>35082000</v>
      </c>
      <c r="K925" s="68" t="str">
        <f t="shared" si="14"/>
        <v>Спир</v>
      </c>
    </row>
    <row r="926" spans="1:11">
      <c r="A926" s="58">
        <v>5494003</v>
      </c>
      <c r="B926" s="58" t="s">
        <v>2579</v>
      </c>
      <c r="C926" s="58" t="s">
        <v>362</v>
      </c>
      <c r="D926" s="58" t="s">
        <v>363</v>
      </c>
      <c r="E926" s="58">
        <v>45284</v>
      </c>
      <c r="F926" s="58" t="s">
        <v>293</v>
      </c>
      <c r="G926" s="48">
        <v>700</v>
      </c>
      <c r="H926" s="48">
        <v>2338788</v>
      </c>
      <c r="I926" s="48">
        <v>163715160</v>
      </c>
      <c r="K926" s="68" t="str">
        <f t="shared" si="14"/>
        <v>Спир</v>
      </c>
    </row>
    <row r="927" spans="1:11">
      <c r="A927" s="58">
        <v>5494004</v>
      </c>
      <c r="B927" s="58" t="s">
        <v>2579</v>
      </c>
      <c r="C927" s="58" t="s">
        <v>610</v>
      </c>
      <c r="D927" s="58" t="s">
        <v>611</v>
      </c>
      <c r="E927" s="58">
        <v>45284</v>
      </c>
      <c r="F927" s="58" t="s">
        <v>293</v>
      </c>
      <c r="G927" s="48">
        <v>1850</v>
      </c>
      <c r="H927" s="48">
        <v>2336899</v>
      </c>
      <c r="I927" s="48">
        <v>432326315</v>
      </c>
      <c r="K927" s="68" t="str">
        <f t="shared" si="14"/>
        <v>Спир</v>
      </c>
    </row>
    <row r="928" spans="1:11">
      <c r="A928" s="58">
        <v>5494369</v>
      </c>
      <c r="B928" s="58" t="s">
        <v>2579</v>
      </c>
      <c r="C928" s="58" t="s">
        <v>171</v>
      </c>
      <c r="D928" s="58" t="s">
        <v>172</v>
      </c>
      <c r="E928" s="58">
        <v>18521</v>
      </c>
      <c r="F928" s="58" t="s">
        <v>134</v>
      </c>
      <c r="G928" s="48">
        <v>500</v>
      </c>
      <c r="H928" s="48">
        <v>6326000</v>
      </c>
      <c r="I928" s="48">
        <v>31630000</v>
      </c>
      <c r="K928" s="68" t="str">
        <f t="shared" si="14"/>
        <v>Бард</v>
      </c>
    </row>
    <row r="929" spans="1:11">
      <c r="A929" s="58">
        <v>5494370</v>
      </c>
      <c r="B929" s="58" t="s">
        <v>2579</v>
      </c>
      <c r="C929" s="58" t="s">
        <v>132</v>
      </c>
      <c r="D929" s="58" t="s">
        <v>133</v>
      </c>
      <c r="E929" s="58">
        <v>18521</v>
      </c>
      <c r="F929" s="58" t="s">
        <v>134</v>
      </c>
      <c r="G929" s="48">
        <v>100</v>
      </c>
      <c r="H929" s="48">
        <v>6325001</v>
      </c>
      <c r="I929" s="48">
        <v>6325001</v>
      </c>
      <c r="K929" s="68" t="str">
        <f t="shared" si="14"/>
        <v>Бард</v>
      </c>
    </row>
    <row r="930" spans="1:11">
      <c r="A930" s="58">
        <v>5498873</v>
      </c>
      <c r="B930" s="58" t="s">
        <v>2696</v>
      </c>
      <c r="C930" s="58" t="s">
        <v>2697</v>
      </c>
      <c r="D930" s="58" t="s">
        <v>2698</v>
      </c>
      <c r="E930" s="58">
        <v>45433</v>
      </c>
      <c r="F930" s="58" t="s">
        <v>297</v>
      </c>
      <c r="G930" s="48">
        <v>200</v>
      </c>
      <c r="H930" s="48">
        <v>2237000</v>
      </c>
      <c r="I930" s="48">
        <v>44740000</v>
      </c>
      <c r="K930" s="68" t="str">
        <f t="shared" si="14"/>
        <v>Спир</v>
      </c>
    </row>
    <row r="931" spans="1:11">
      <c r="A931" s="58">
        <v>5498933</v>
      </c>
      <c r="B931" s="58" t="s">
        <v>2696</v>
      </c>
      <c r="C931" s="58" t="s">
        <v>424</v>
      </c>
      <c r="D931" s="58" t="s">
        <v>425</v>
      </c>
      <c r="E931" s="58">
        <v>45284</v>
      </c>
      <c r="F931" s="58" t="s">
        <v>293</v>
      </c>
      <c r="G931" s="48">
        <v>1500</v>
      </c>
      <c r="H931" s="48">
        <v>2332330</v>
      </c>
      <c r="I931" s="48">
        <v>349849500</v>
      </c>
      <c r="K931" s="68" t="str">
        <f t="shared" si="14"/>
        <v>Спир</v>
      </c>
    </row>
    <row r="932" spans="1:11">
      <c r="A932" s="58">
        <v>5499323</v>
      </c>
      <c r="B932" s="58" t="s">
        <v>2696</v>
      </c>
      <c r="C932" s="58" t="s">
        <v>132</v>
      </c>
      <c r="D932" s="58" t="s">
        <v>133</v>
      </c>
      <c r="E932" s="58">
        <v>18521</v>
      </c>
      <c r="F932" s="58" t="s">
        <v>134</v>
      </c>
      <c r="G932" s="48">
        <v>200</v>
      </c>
      <c r="H932" s="48">
        <v>6325205</v>
      </c>
      <c r="I932" s="48">
        <v>12650410</v>
      </c>
      <c r="K932" s="68" t="str">
        <f t="shared" si="14"/>
        <v>Бард</v>
      </c>
    </row>
    <row r="933" spans="1:11">
      <c r="A933" s="58">
        <v>5499324</v>
      </c>
      <c r="B933" s="58" t="s">
        <v>2696</v>
      </c>
      <c r="C933" s="58" t="s">
        <v>580</v>
      </c>
      <c r="D933" s="58" t="s">
        <v>203</v>
      </c>
      <c r="E933" s="58">
        <v>18521</v>
      </c>
      <c r="F933" s="58" t="s">
        <v>134</v>
      </c>
      <c r="G933" s="48">
        <v>100</v>
      </c>
      <c r="H933" s="48">
        <v>6325001</v>
      </c>
      <c r="I933" s="48">
        <v>6325001</v>
      </c>
      <c r="K933" s="68" t="str">
        <f t="shared" si="14"/>
        <v>Бард</v>
      </c>
    </row>
    <row r="934" spans="1:11">
      <c r="A934" s="58">
        <v>5499325</v>
      </c>
      <c r="B934" s="58" t="s">
        <v>2696</v>
      </c>
      <c r="C934" s="58" t="s">
        <v>135</v>
      </c>
      <c r="D934" s="58" t="s">
        <v>136</v>
      </c>
      <c r="E934" s="58">
        <v>18521</v>
      </c>
      <c r="F934" s="58" t="s">
        <v>134</v>
      </c>
      <c r="G934" s="48">
        <v>100</v>
      </c>
      <c r="H934" s="48">
        <v>6325000</v>
      </c>
      <c r="I934" s="48">
        <v>6325000</v>
      </c>
      <c r="K934" s="68" t="str">
        <f t="shared" si="14"/>
        <v>Бард</v>
      </c>
    </row>
    <row r="935" spans="1:11">
      <c r="A935" s="58">
        <v>5500156</v>
      </c>
      <c r="B935" s="58" t="s">
        <v>2696</v>
      </c>
      <c r="C935" s="58" t="s">
        <v>2699</v>
      </c>
      <c r="D935" s="58" t="s">
        <v>2700</v>
      </c>
      <c r="E935" s="58">
        <v>45433</v>
      </c>
      <c r="F935" s="58" t="s">
        <v>297</v>
      </c>
      <c r="G935" s="48">
        <v>30</v>
      </c>
      <c r="H935" s="48">
        <v>2208222</v>
      </c>
      <c r="I935" s="48">
        <v>6624666</v>
      </c>
      <c r="K935" s="68" t="str">
        <f t="shared" si="14"/>
        <v>Спир</v>
      </c>
    </row>
    <row r="936" spans="1:11">
      <c r="A936" s="58">
        <v>5500158</v>
      </c>
      <c r="B936" s="58" t="s">
        <v>2696</v>
      </c>
      <c r="C936" s="58" t="s">
        <v>610</v>
      </c>
      <c r="D936" s="58" t="s">
        <v>611</v>
      </c>
      <c r="E936" s="58">
        <v>45284</v>
      </c>
      <c r="F936" s="58" t="s">
        <v>293</v>
      </c>
      <c r="G936" s="48">
        <v>1350</v>
      </c>
      <c r="H936" s="48">
        <v>2339788</v>
      </c>
      <c r="I936" s="48">
        <v>315871380</v>
      </c>
      <c r="K936" s="68" t="str">
        <f t="shared" si="14"/>
        <v>Спир</v>
      </c>
    </row>
    <row r="937" spans="1:11">
      <c r="A937" s="58">
        <v>5504460</v>
      </c>
      <c r="B937" s="58" t="s">
        <v>2701</v>
      </c>
      <c r="C937" s="58" t="s">
        <v>135</v>
      </c>
      <c r="D937" s="58" t="s">
        <v>136</v>
      </c>
      <c r="E937" s="58">
        <v>18521</v>
      </c>
      <c r="F937" s="58" t="s">
        <v>134</v>
      </c>
      <c r="G937" s="48">
        <v>600</v>
      </c>
      <c r="H937" s="48">
        <v>6325000</v>
      </c>
      <c r="I937" s="48">
        <v>37950000</v>
      </c>
      <c r="K937" s="68" t="str">
        <f t="shared" si="14"/>
        <v>Бард</v>
      </c>
    </row>
    <row r="938" spans="1:11">
      <c r="A938" s="58">
        <v>5505377</v>
      </c>
      <c r="B938" s="58" t="s">
        <v>2701</v>
      </c>
      <c r="C938" s="58" t="s">
        <v>2699</v>
      </c>
      <c r="D938" s="58" t="s">
        <v>2700</v>
      </c>
      <c r="E938" s="58">
        <v>45433</v>
      </c>
      <c r="F938" s="58" t="s">
        <v>297</v>
      </c>
      <c r="G938" s="48">
        <v>230</v>
      </c>
      <c r="H938" s="48">
        <v>2216788</v>
      </c>
      <c r="I938" s="48">
        <v>50986124</v>
      </c>
      <c r="K938" s="68" t="str">
        <f t="shared" si="14"/>
        <v>Спир</v>
      </c>
    </row>
    <row r="939" spans="1:11">
      <c r="A939" s="58">
        <v>5505419</v>
      </c>
      <c r="B939" s="58" t="s">
        <v>2701</v>
      </c>
      <c r="C939" s="58" t="s">
        <v>454</v>
      </c>
      <c r="D939" s="58" t="s">
        <v>455</v>
      </c>
      <c r="E939" s="58">
        <v>45284</v>
      </c>
      <c r="F939" s="58" t="s">
        <v>293</v>
      </c>
      <c r="G939" s="48">
        <v>130</v>
      </c>
      <c r="H939" s="48">
        <v>2342899</v>
      </c>
      <c r="I939" s="48">
        <v>30457687</v>
      </c>
      <c r="K939" s="68" t="str">
        <f t="shared" si="14"/>
        <v>Спир</v>
      </c>
    </row>
    <row r="940" spans="1:11">
      <c r="A940" s="58">
        <v>5505420</v>
      </c>
      <c r="B940" s="58" t="s">
        <v>2701</v>
      </c>
      <c r="C940" s="58" t="s">
        <v>488</v>
      </c>
      <c r="D940" s="58" t="s">
        <v>489</v>
      </c>
      <c r="E940" s="58">
        <v>45284</v>
      </c>
      <c r="F940" s="58" t="s">
        <v>293</v>
      </c>
      <c r="G940" s="48">
        <v>250</v>
      </c>
      <c r="H940" s="48">
        <v>2341899</v>
      </c>
      <c r="I940" s="48">
        <v>58547475</v>
      </c>
      <c r="K940" s="68" t="str">
        <f t="shared" si="14"/>
        <v>Спир</v>
      </c>
    </row>
    <row r="941" spans="1:11">
      <c r="A941" s="58">
        <v>5505421</v>
      </c>
      <c r="B941" s="58" t="s">
        <v>2701</v>
      </c>
      <c r="C941" s="58" t="s">
        <v>460</v>
      </c>
      <c r="D941" s="58" t="s">
        <v>461</v>
      </c>
      <c r="E941" s="58">
        <v>45284</v>
      </c>
      <c r="F941" s="58" t="s">
        <v>293</v>
      </c>
      <c r="G941" s="48">
        <v>3200</v>
      </c>
      <c r="H941" s="48">
        <v>2332788</v>
      </c>
      <c r="I941" s="48">
        <v>746492160</v>
      </c>
      <c r="K941" s="68" t="str">
        <f t="shared" si="14"/>
        <v>Спир</v>
      </c>
    </row>
    <row r="942" spans="1:11">
      <c r="A942" s="58">
        <v>5511544</v>
      </c>
      <c r="B942" s="58" t="s">
        <v>2375</v>
      </c>
      <c r="C942" s="58" t="s">
        <v>2699</v>
      </c>
      <c r="D942" s="58" t="s">
        <v>2700</v>
      </c>
      <c r="E942" s="58">
        <v>45433</v>
      </c>
      <c r="F942" s="58" t="s">
        <v>297</v>
      </c>
      <c r="G942" s="48">
        <v>230</v>
      </c>
      <c r="H942" s="48">
        <v>2222888</v>
      </c>
      <c r="I942" s="48">
        <v>51126424</v>
      </c>
      <c r="K942" s="68" t="str">
        <f t="shared" si="14"/>
        <v>Спир</v>
      </c>
    </row>
    <row r="943" spans="1:11">
      <c r="A943" s="58">
        <v>5511591</v>
      </c>
      <c r="B943" s="58" t="s">
        <v>2375</v>
      </c>
      <c r="C943" s="58" t="s">
        <v>432</v>
      </c>
      <c r="D943" s="58" t="s">
        <v>433</v>
      </c>
      <c r="E943" s="58">
        <v>45284</v>
      </c>
      <c r="F943" s="58" t="s">
        <v>293</v>
      </c>
      <c r="G943" s="48">
        <v>3000</v>
      </c>
      <c r="H943" s="48">
        <v>2345000</v>
      </c>
      <c r="I943" s="48">
        <v>703500000</v>
      </c>
      <c r="K943" s="68" t="str">
        <f t="shared" si="14"/>
        <v>Спир</v>
      </c>
    </row>
    <row r="944" spans="1:11">
      <c r="A944" s="58">
        <v>5511592</v>
      </c>
      <c r="B944" s="58" t="s">
        <v>2375</v>
      </c>
      <c r="C944" s="58" t="s">
        <v>460</v>
      </c>
      <c r="D944" s="58" t="s">
        <v>461</v>
      </c>
      <c r="E944" s="58">
        <v>45284</v>
      </c>
      <c r="F944" s="58" t="s">
        <v>293</v>
      </c>
      <c r="G944" s="48">
        <v>1100</v>
      </c>
      <c r="H944" s="48">
        <v>2336899</v>
      </c>
      <c r="I944" s="48">
        <v>257058890</v>
      </c>
      <c r="K944" s="68" t="str">
        <f t="shared" si="14"/>
        <v>Спир</v>
      </c>
    </row>
    <row r="945" spans="1:11">
      <c r="A945" s="58">
        <v>5512767</v>
      </c>
      <c r="B945" s="58" t="s">
        <v>2375</v>
      </c>
      <c r="C945" s="58" t="s">
        <v>474</v>
      </c>
      <c r="D945" s="58" t="s">
        <v>475</v>
      </c>
      <c r="E945" s="58">
        <v>45433</v>
      </c>
      <c r="F945" s="58" t="s">
        <v>297</v>
      </c>
      <c r="G945" s="48">
        <v>80</v>
      </c>
      <c r="H945" s="48">
        <v>2226788</v>
      </c>
      <c r="I945" s="48">
        <v>17814304</v>
      </c>
      <c r="K945" s="68" t="str">
        <f t="shared" si="14"/>
        <v>Спир</v>
      </c>
    </row>
    <row r="946" spans="1:11">
      <c r="A946" s="58">
        <v>5512933</v>
      </c>
      <c r="B946" s="58" t="s">
        <v>2375</v>
      </c>
      <c r="C946" s="58" t="s">
        <v>135</v>
      </c>
      <c r="D946" s="58" t="s">
        <v>136</v>
      </c>
      <c r="E946" s="58">
        <v>18521</v>
      </c>
      <c r="F946" s="58" t="s">
        <v>134</v>
      </c>
      <c r="G946" s="48">
        <v>800</v>
      </c>
      <c r="H946" s="48">
        <v>6325000</v>
      </c>
      <c r="I946" s="48">
        <v>50600000</v>
      </c>
      <c r="K946" s="68" t="str">
        <f t="shared" si="14"/>
        <v>Бард</v>
      </c>
    </row>
    <row r="947" spans="1:11">
      <c r="A947" s="58">
        <v>5516840</v>
      </c>
      <c r="B947" s="58" t="s">
        <v>2702</v>
      </c>
      <c r="C947" s="58" t="s">
        <v>2648</v>
      </c>
      <c r="D947" s="58" t="s">
        <v>2649</v>
      </c>
      <c r="E947" s="58">
        <v>45433</v>
      </c>
      <c r="F947" s="58" t="s">
        <v>297</v>
      </c>
      <c r="G947" s="48">
        <v>50</v>
      </c>
      <c r="H947" s="48">
        <v>2230999</v>
      </c>
      <c r="I947" s="48">
        <v>11154995</v>
      </c>
      <c r="K947" s="68" t="str">
        <f t="shared" si="14"/>
        <v>Спир</v>
      </c>
    </row>
    <row r="948" spans="1:11">
      <c r="A948" s="58">
        <v>5516841</v>
      </c>
      <c r="B948" s="58" t="s">
        <v>2702</v>
      </c>
      <c r="C948" s="58" t="s">
        <v>2665</v>
      </c>
      <c r="D948" s="58" t="s">
        <v>2666</v>
      </c>
      <c r="E948" s="58">
        <v>45433</v>
      </c>
      <c r="F948" s="58" t="s">
        <v>297</v>
      </c>
      <c r="G948" s="48">
        <v>60</v>
      </c>
      <c r="H948" s="48">
        <v>2228988</v>
      </c>
      <c r="I948" s="48">
        <v>13373928</v>
      </c>
      <c r="K948" s="68" t="str">
        <f t="shared" si="14"/>
        <v>Спир</v>
      </c>
    </row>
    <row r="949" spans="1:11">
      <c r="A949" s="58">
        <v>5516842</v>
      </c>
      <c r="B949" s="58" t="s">
        <v>2702</v>
      </c>
      <c r="C949" s="58" t="s">
        <v>2703</v>
      </c>
      <c r="D949" s="58" t="s">
        <v>2704</v>
      </c>
      <c r="E949" s="58">
        <v>45433</v>
      </c>
      <c r="F949" s="58" t="s">
        <v>297</v>
      </c>
      <c r="G949" s="48">
        <v>120</v>
      </c>
      <c r="H949" s="48">
        <v>2225000</v>
      </c>
      <c r="I949" s="48">
        <v>26700000</v>
      </c>
      <c r="K949" s="68" t="str">
        <f t="shared" si="14"/>
        <v>Спир</v>
      </c>
    </row>
    <row r="950" spans="1:11">
      <c r="A950" s="58">
        <v>5516886</v>
      </c>
      <c r="B950" s="58" t="s">
        <v>2702</v>
      </c>
      <c r="C950" s="58" t="s">
        <v>2675</v>
      </c>
      <c r="D950" s="58" t="s">
        <v>2676</v>
      </c>
      <c r="E950" s="58">
        <v>45284</v>
      </c>
      <c r="F950" s="58" t="s">
        <v>293</v>
      </c>
      <c r="G950" s="48">
        <v>1200</v>
      </c>
      <c r="H950" s="48">
        <v>2385051</v>
      </c>
      <c r="I950" s="48">
        <v>286206120</v>
      </c>
      <c r="K950" s="68" t="str">
        <f t="shared" si="14"/>
        <v>Спир</v>
      </c>
    </row>
    <row r="951" spans="1:11">
      <c r="A951" s="58">
        <v>5516887</v>
      </c>
      <c r="B951" s="58" t="s">
        <v>2702</v>
      </c>
      <c r="C951" s="58" t="s">
        <v>456</v>
      </c>
      <c r="D951" s="58" t="s">
        <v>457</v>
      </c>
      <c r="E951" s="58">
        <v>45284</v>
      </c>
      <c r="F951" s="58" t="s">
        <v>293</v>
      </c>
      <c r="G951" s="48">
        <v>1600</v>
      </c>
      <c r="H951" s="48">
        <v>2355000</v>
      </c>
      <c r="I951" s="48">
        <v>376800000</v>
      </c>
      <c r="K951" s="68" t="str">
        <f t="shared" si="14"/>
        <v>Спир</v>
      </c>
    </row>
    <row r="952" spans="1:11">
      <c r="A952" s="58">
        <v>5516888</v>
      </c>
      <c r="B952" s="58" t="s">
        <v>2702</v>
      </c>
      <c r="C952" s="58" t="s">
        <v>294</v>
      </c>
      <c r="D952" s="58" t="s">
        <v>295</v>
      </c>
      <c r="E952" s="58">
        <v>45284</v>
      </c>
      <c r="F952" s="58" t="s">
        <v>293</v>
      </c>
      <c r="G952" s="48">
        <v>500</v>
      </c>
      <c r="H952" s="48">
        <v>2348988</v>
      </c>
      <c r="I952" s="48">
        <v>117449400</v>
      </c>
      <c r="K952" s="68" t="str">
        <f t="shared" si="14"/>
        <v>Спир</v>
      </c>
    </row>
    <row r="953" spans="1:11">
      <c r="A953" s="58">
        <v>5516889</v>
      </c>
      <c r="B953" s="58" t="s">
        <v>2702</v>
      </c>
      <c r="C953" s="58" t="s">
        <v>298</v>
      </c>
      <c r="D953" s="58" t="s">
        <v>299</v>
      </c>
      <c r="E953" s="58">
        <v>45284</v>
      </c>
      <c r="F953" s="58" t="s">
        <v>293</v>
      </c>
      <c r="G953" s="48">
        <v>800</v>
      </c>
      <c r="H953" s="48">
        <v>2348877</v>
      </c>
      <c r="I953" s="48">
        <v>187910160</v>
      </c>
      <c r="K953" s="68" t="str">
        <f t="shared" si="14"/>
        <v>Спир</v>
      </c>
    </row>
    <row r="954" spans="1:11">
      <c r="A954" s="58">
        <v>5517269</v>
      </c>
      <c r="B954" s="58" t="s">
        <v>2702</v>
      </c>
      <c r="C954" s="58" t="s">
        <v>135</v>
      </c>
      <c r="D954" s="58" t="s">
        <v>136</v>
      </c>
      <c r="E954" s="58">
        <v>18521</v>
      </c>
      <c r="F954" s="58" t="s">
        <v>134</v>
      </c>
      <c r="G954" s="48">
        <v>600</v>
      </c>
      <c r="H954" s="48">
        <v>6325000</v>
      </c>
      <c r="I954" s="48">
        <v>37950000</v>
      </c>
      <c r="K954" s="68" t="str">
        <f t="shared" si="14"/>
        <v>Бард</v>
      </c>
    </row>
    <row r="955" spans="1:11">
      <c r="A955" s="58">
        <v>5521922</v>
      </c>
      <c r="B955" s="58" t="s">
        <v>2705</v>
      </c>
      <c r="C955" s="58" t="s">
        <v>2648</v>
      </c>
      <c r="D955" s="58" t="s">
        <v>2649</v>
      </c>
      <c r="E955" s="58">
        <v>45433</v>
      </c>
      <c r="F955" s="58" t="s">
        <v>297</v>
      </c>
      <c r="G955" s="48">
        <v>70</v>
      </c>
      <c r="H955" s="48">
        <v>2250999</v>
      </c>
      <c r="I955" s="48">
        <v>15756993</v>
      </c>
      <c r="K955" s="68" t="str">
        <f t="shared" si="14"/>
        <v>Спир</v>
      </c>
    </row>
    <row r="956" spans="1:11">
      <c r="A956" s="58">
        <v>5521923</v>
      </c>
      <c r="B956" s="58" t="s">
        <v>2705</v>
      </c>
      <c r="C956" s="58" t="s">
        <v>498</v>
      </c>
      <c r="D956" s="58" t="s">
        <v>499</v>
      </c>
      <c r="E956" s="58">
        <v>45433</v>
      </c>
      <c r="F956" s="58" t="s">
        <v>297</v>
      </c>
      <c r="G956" s="48">
        <v>180</v>
      </c>
      <c r="H956" s="48">
        <v>2233788</v>
      </c>
      <c r="I956" s="48">
        <v>40208184</v>
      </c>
      <c r="K956" s="68" t="str">
        <f t="shared" si="14"/>
        <v>Спир</v>
      </c>
    </row>
    <row r="957" spans="1:11">
      <c r="A957" s="58">
        <v>5521968</v>
      </c>
      <c r="B957" s="58" t="s">
        <v>2705</v>
      </c>
      <c r="C957" s="58" t="s">
        <v>1216</v>
      </c>
      <c r="D957" s="58" t="s">
        <v>1217</v>
      </c>
      <c r="E957" s="58">
        <v>45284</v>
      </c>
      <c r="F957" s="58" t="s">
        <v>293</v>
      </c>
      <c r="G957" s="48">
        <v>2700</v>
      </c>
      <c r="H957" s="48">
        <v>2400000</v>
      </c>
      <c r="I957" s="48">
        <v>648000000</v>
      </c>
      <c r="K957" s="68" t="str">
        <f t="shared" si="14"/>
        <v>Спир</v>
      </c>
    </row>
    <row r="958" spans="1:11">
      <c r="A958" s="58">
        <v>5521969</v>
      </c>
      <c r="B958" s="58" t="s">
        <v>2705</v>
      </c>
      <c r="C958" s="58" t="s">
        <v>430</v>
      </c>
      <c r="D958" s="58" t="s">
        <v>431</v>
      </c>
      <c r="E958" s="58">
        <v>45284</v>
      </c>
      <c r="F958" s="58" t="s">
        <v>293</v>
      </c>
      <c r="G958" s="48">
        <v>250</v>
      </c>
      <c r="H958" s="48">
        <v>2391520</v>
      </c>
      <c r="I958" s="48">
        <v>59788000</v>
      </c>
      <c r="K958" s="68" t="str">
        <f t="shared" si="14"/>
        <v>Спир</v>
      </c>
    </row>
    <row r="959" spans="1:11">
      <c r="A959" s="58">
        <v>5521970</v>
      </c>
      <c r="B959" s="58" t="s">
        <v>2705</v>
      </c>
      <c r="C959" s="58" t="s">
        <v>2706</v>
      </c>
      <c r="D959" s="58" t="s">
        <v>2707</v>
      </c>
      <c r="E959" s="58">
        <v>45284</v>
      </c>
      <c r="F959" s="58" t="s">
        <v>293</v>
      </c>
      <c r="G959" s="48">
        <v>150</v>
      </c>
      <c r="H959" s="48">
        <v>2366788</v>
      </c>
      <c r="I959" s="48">
        <v>35501820</v>
      </c>
      <c r="K959" s="68" t="str">
        <f t="shared" si="14"/>
        <v>Спир</v>
      </c>
    </row>
    <row r="960" spans="1:11">
      <c r="A960" s="58">
        <v>5521971</v>
      </c>
      <c r="B960" s="58" t="s">
        <v>2705</v>
      </c>
      <c r="C960" s="58" t="s">
        <v>298</v>
      </c>
      <c r="D960" s="58" t="s">
        <v>299</v>
      </c>
      <c r="E960" s="58">
        <v>45284</v>
      </c>
      <c r="F960" s="58" t="s">
        <v>293</v>
      </c>
      <c r="G960" s="48">
        <v>400</v>
      </c>
      <c r="H960" s="48">
        <v>2366777</v>
      </c>
      <c r="I960" s="48">
        <v>94671080</v>
      </c>
      <c r="K960" s="68" t="str">
        <f t="shared" si="14"/>
        <v>Спир</v>
      </c>
    </row>
    <row r="961" spans="1:11">
      <c r="A961" s="58">
        <v>5521972</v>
      </c>
      <c r="B961" s="58" t="s">
        <v>2705</v>
      </c>
      <c r="C961" s="58" t="s">
        <v>307</v>
      </c>
      <c r="D961" s="58" t="s">
        <v>308</v>
      </c>
      <c r="E961" s="58">
        <v>45284</v>
      </c>
      <c r="F961" s="58" t="s">
        <v>293</v>
      </c>
      <c r="G961" s="48">
        <v>600</v>
      </c>
      <c r="H961" s="48">
        <v>2362788</v>
      </c>
      <c r="I961" s="48">
        <v>141767280</v>
      </c>
      <c r="K961" s="68" t="str">
        <f t="shared" si="14"/>
        <v>Спир</v>
      </c>
    </row>
    <row r="962" spans="1:11">
      <c r="A962" s="58">
        <v>5522349</v>
      </c>
      <c r="B962" s="58" t="s">
        <v>2705</v>
      </c>
      <c r="C962" s="58" t="s">
        <v>201</v>
      </c>
      <c r="D962" s="58" t="s">
        <v>202</v>
      </c>
      <c r="E962" s="58">
        <v>18521</v>
      </c>
      <c r="F962" s="58" t="s">
        <v>134</v>
      </c>
      <c r="G962" s="48">
        <v>100</v>
      </c>
      <c r="H962" s="48">
        <v>6326000</v>
      </c>
      <c r="I962" s="48">
        <v>6326000</v>
      </c>
      <c r="K962" s="68" t="str">
        <f t="shared" si="14"/>
        <v>Бард</v>
      </c>
    </row>
    <row r="963" spans="1:11">
      <c r="A963" s="58">
        <v>5522350</v>
      </c>
      <c r="B963" s="58" t="s">
        <v>2705</v>
      </c>
      <c r="C963" s="58" t="s">
        <v>135</v>
      </c>
      <c r="D963" s="58" t="s">
        <v>136</v>
      </c>
      <c r="E963" s="58">
        <v>18521</v>
      </c>
      <c r="F963" s="58" t="s">
        <v>134</v>
      </c>
      <c r="G963" s="48">
        <v>400</v>
      </c>
      <c r="H963" s="48">
        <v>6325000</v>
      </c>
      <c r="I963" s="48">
        <v>25300000</v>
      </c>
      <c r="K963" s="68" t="str">
        <f t="shared" si="14"/>
        <v>Бард</v>
      </c>
    </row>
    <row r="964" spans="1:11">
      <c r="A964" s="58">
        <v>5526951</v>
      </c>
      <c r="B964" s="58" t="s">
        <v>2708</v>
      </c>
      <c r="C964" s="58" t="s">
        <v>2709</v>
      </c>
      <c r="D964" s="58" t="s">
        <v>2710</v>
      </c>
      <c r="E964" s="58">
        <v>45433</v>
      </c>
      <c r="F964" s="58" t="s">
        <v>297</v>
      </c>
      <c r="G964" s="48">
        <v>200</v>
      </c>
      <c r="H964" s="48">
        <v>2280999</v>
      </c>
      <c r="I964" s="48">
        <v>45619980</v>
      </c>
      <c r="K964" s="68" t="str">
        <f t="shared" si="14"/>
        <v>Спир</v>
      </c>
    </row>
    <row r="965" spans="1:11">
      <c r="A965" s="58">
        <v>5526952</v>
      </c>
      <c r="B965" s="58" t="s">
        <v>2708</v>
      </c>
      <c r="C965" s="58" t="s">
        <v>2711</v>
      </c>
      <c r="D965" s="58" t="s">
        <v>2712</v>
      </c>
      <c r="E965" s="58">
        <v>45433</v>
      </c>
      <c r="F965" s="58" t="s">
        <v>297</v>
      </c>
      <c r="G965" s="48">
        <v>20</v>
      </c>
      <c r="H965" s="48">
        <v>2255000</v>
      </c>
      <c r="I965" s="48">
        <v>4510000</v>
      </c>
      <c r="K965" s="68" t="str">
        <f t="shared" ref="K965:K1028" si="15">LEFT(F965,4)</f>
        <v>Спир</v>
      </c>
    </row>
    <row r="966" spans="1:11">
      <c r="A966" s="58">
        <v>5526953</v>
      </c>
      <c r="B966" s="58" t="s">
        <v>2708</v>
      </c>
      <c r="C966" s="58" t="s">
        <v>413</v>
      </c>
      <c r="D966" s="58" t="s">
        <v>414</v>
      </c>
      <c r="E966" s="58">
        <v>45433</v>
      </c>
      <c r="F966" s="58" t="s">
        <v>297</v>
      </c>
      <c r="G966" s="48">
        <v>10</v>
      </c>
      <c r="H966" s="48">
        <v>2252788</v>
      </c>
      <c r="I966" s="48">
        <v>2252788</v>
      </c>
      <c r="K966" s="68" t="str">
        <f t="shared" si="15"/>
        <v>Спир</v>
      </c>
    </row>
    <row r="967" spans="1:11">
      <c r="A967" s="58">
        <v>5526982</v>
      </c>
      <c r="B967" s="58" t="s">
        <v>2708</v>
      </c>
      <c r="C967" s="58" t="s">
        <v>2603</v>
      </c>
      <c r="D967" s="58" t="s">
        <v>2604</v>
      </c>
      <c r="E967" s="58">
        <v>45284</v>
      </c>
      <c r="F967" s="58" t="s">
        <v>293</v>
      </c>
      <c r="G967" s="48">
        <v>4100</v>
      </c>
      <c r="H967" s="48">
        <v>2456999</v>
      </c>
      <c r="I967" s="48">
        <v>1007369590</v>
      </c>
      <c r="K967" s="68" t="str">
        <f t="shared" si="15"/>
        <v>Спир</v>
      </c>
    </row>
    <row r="968" spans="1:11">
      <c r="A968" s="58">
        <v>5527330</v>
      </c>
      <c r="B968" s="58" t="s">
        <v>2708</v>
      </c>
      <c r="C968" s="58" t="s">
        <v>2644</v>
      </c>
      <c r="D968" s="58" t="s">
        <v>2645</v>
      </c>
      <c r="E968" s="58">
        <v>18521</v>
      </c>
      <c r="F968" s="58" t="s">
        <v>134</v>
      </c>
      <c r="G968" s="48">
        <v>100</v>
      </c>
      <c r="H968" s="48">
        <v>6326000</v>
      </c>
      <c r="I968" s="48">
        <v>6326000</v>
      </c>
      <c r="K968" s="68" t="str">
        <f t="shared" si="15"/>
        <v>Бард</v>
      </c>
    </row>
    <row r="969" spans="1:11">
      <c r="A969" s="58">
        <v>5527331</v>
      </c>
      <c r="B969" s="58" t="s">
        <v>2708</v>
      </c>
      <c r="C969" s="58" t="s">
        <v>132</v>
      </c>
      <c r="D969" s="58" t="s">
        <v>133</v>
      </c>
      <c r="E969" s="58">
        <v>18521</v>
      </c>
      <c r="F969" s="58" t="s">
        <v>134</v>
      </c>
      <c r="G969" s="48">
        <v>200</v>
      </c>
      <c r="H969" s="48">
        <v>6325205</v>
      </c>
      <c r="I969" s="48">
        <v>12650410</v>
      </c>
      <c r="K969" s="68" t="str">
        <f t="shared" si="15"/>
        <v>Бард</v>
      </c>
    </row>
    <row r="970" spans="1:11">
      <c r="A970" s="58">
        <v>5527332</v>
      </c>
      <c r="B970" s="58" t="s">
        <v>2708</v>
      </c>
      <c r="C970" s="58" t="s">
        <v>135</v>
      </c>
      <c r="D970" s="58" t="s">
        <v>136</v>
      </c>
      <c r="E970" s="58">
        <v>18521</v>
      </c>
      <c r="F970" s="58" t="s">
        <v>134</v>
      </c>
      <c r="G970" s="48">
        <v>200</v>
      </c>
      <c r="H970" s="48">
        <v>6325000</v>
      </c>
      <c r="I970" s="48">
        <v>12650000</v>
      </c>
      <c r="K970" s="68" t="str">
        <f t="shared" si="15"/>
        <v>Бард</v>
      </c>
    </row>
    <row r="971" spans="1:11">
      <c r="A971" s="58">
        <v>5531978</v>
      </c>
      <c r="B971" s="58" t="s">
        <v>2385</v>
      </c>
      <c r="C971" s="58" t="s">
        <v>2624</v>
      </c>
      <c r="D971" s="58" t="s">
        <v>2625</v>
      </c>
      <c r="E971" s="58">
        <v>45433</v>
      </c>
      <c r="F971" s="58" t="s">
        <v>297</v>
      </c>
      <c r="G971" s="48">
        <v>230</v>
      </c>
      <c r="H971" s="48">
        <v>2310000</v>
      </c>
      <c r="I971" s="48">
        <v>53130000</v>
      </c>
      <c r="K971" s="68" t="str">
        <f t="shared" si="15"/>
        <v>Спир</v>
      </c>
    </row>
    <row r="972" spans="1:11">
      <c r="A972" s="58">
        <v>5532006</v>
      </c>
      <c r="B972" s="58" t="s">
        <v>2385</v>
      </c>
      <c r="C972" s="58" t="s">
        <v>490</v>
      </c>
      <c r="D972" s="58" t="s">
        <v>491</v>
      </c>
      <c r="E972" s="58">
        <v>45284</v>
      </c>
      <c r="F972" s="58" t="s">
        <v>293</v>
      </c>
      <c r="G972" s="48">
        <v>80</v>
      </c>
      <c r="H972" s="48">
        <v>2604848</v>
      </c>
      <c r="I972" s="48">
        <v>20838784</v>
      </c>
      <c r="K972" s="68" t="str">
        <f t="shared" si="15"/>
        <v>Спир</v>
      </c>
    </row>
    <row r="973" spans="1:11">
      <c r="A973" s="58">
        <v>5532007</v>
      </c>
      <c r="B973" s="58" t="s">
        <v>2385</v>
      </c>
      <c r="C973" s="58" t="s">
        <v>482</v>
      </c>
      <c r="D973" s="58" t="s">
        <v>483</v>
      </c>
      <c r="E973" s="58">
        <v>45284</v>
      </c>
      <c r="F973" s="58" t="s">
        <v>293</v>
      </c>
      <c r="G973" s="48">
        <v>3100</v>
      </c>
      <c r="H973" s="48">
        <v>2566788</v>
      </c>
      <c r="I973" s="48">
        <v>795704280</v>
      </c>
      <c r="K973" s="68" t="str">
        <f t="shared" si="15"/>
        <v>Спир</v>
      </c>
    </row>
    <row r="974" spans="1:11">
      <c r="A974" s="58">
        <v>5532008</v>
      </c>
      <c r="B974" s="58" t="s">
        <v>2385</v>
      </c>
      <c r="C974" s="58" t="s">
        <v>516</v>
      </c>
      <c r="D974" s="58" t="s">
        <v>517</v>
      </c>
      <c r="E974" s="58">
        <v>45284</v>
      </c>
      <c r="F974" s="58" t="s">
        <v>293</v>
      </c>
      <c r="G974" s="48">
        <v>50</v>
      </c>
      <c r="H974" s="48">
        <v>2495000</v>
      </c>
      <c r="I974" s="48">
        <v>12475000</v>
      </c>
      <c r="K974" s="68" t="str">
        <f t="shared" si="15"/>
        <v>Спир</v>
      </c>
    </row>
    <row r="975" spans="1:11">
      <c r="A975" s="58">
        <v>5532009</v>
      </c>
      <c r="B975" s="58" t="s">
        <v>2385</v>
      </c>
      <c r="C975" s="58" t="s">
        <v>2603</v>
      </c>
      <c r="D975" s="58" t="s">
        <v>2604</v>
      </c>
      <c r="E975" s="58">
        <v>45284</v>
      </c>
      <c r="F975" s="58" t="s">
        <v>293</v>
      </c>
      <c r="G975" s="48">
        <v>870</v>
      </c>
      <c r="H975" s="48">
        <v>2471999</v>
      </c>
      <c r="I975" s="48">
        <v>215063913</v>
      </c>
      <c r="K975" s="68" t="str">
        <f t="shared" si="15"/>
        <v>Спир</v>
      </c>
    </row>
    <row r="976" spans="1:11">
      <c r="A976" s="58">
        <v>5532356</v>
      </c>
      <c r="B976" s="58" t="s">
        <v>2385</v>
      </c>
      <c r="C976" s="58" t="s">
        <v>2644</v>
      </c>
      <c r="D976" s="58" t="s">
        <v>2645</v>
      </c>
      <c r="E976" s="58">
        <v>18521</v>
      </c>
      <c r="F976" s="58" t="s">
        <v>134</v>
      </c>
      <c r="G976" s="48">
        <v>100</v>
      </c>
      <c r="H976" s="48">
        <v>6326000</v>
      </c>
      <c r="I976" s="48">
        <v>6326000</v>
      </c>
      <c r="K976" s="68" t="str">
        <f t="shared" si="15"/>
        <v>Бард</v>
      </c>
    </row>
    <row r="977" spans="1:11">
      <c r="A977" s="58">
        <v>5532357</v>
      </c>
      <c r="B977" s="58" t="s">
        <v>2385</v>
      </c>
      <c r="C977" s="58" t="s">
        <v>171</v>
      </c>
      <c r="D977" s="58" t="s">
        <v>172</v>
      </c>
      <c r="E977" s="58">
        <v>18521</v>
      </c>
      <c r="F977" s="58" t="s">
        <v>134</v>
      </c>
      <c r="G977" s="48">
        <v>500</v>
      </c>
      <c r="H977" s="48">
        <v>6325999</v>
      </c>
      <c r="I977" s="48">
        <v>31629995</v>
      </c>
      <c r="K977" s="68" t="str">
        <f t="shared" si="15"/>
        <v>Бард</v>
      </c>
    </row>
    <row r="978" spans="1:11">
      <c r="A978" s="58">
        <v>5532895</v>
      </c>
      <c r="B978" s="58" t="s">
        <v>2385</v>
      </c>
      <c r="C978" s="58" t="s">
        <v>424</v>
      </c>
      <c r="D978" s="58" t="s">
        <v>425</v>
      </c>
      <c r="E978" s="58">
        <v>59270</v>
      </c>
      <c r="F978" s="58" t="s">
        <v>2713</v>
      </c>
      <c r="G978" s="48">
        <v>17000</v>
      </c>
      <c r="H978" s="48">
        <v>233134000</v>
      </c>
      <c r="I978" s="48">
        <v>3963278000</v>
      </c>
      <c r="K978" s="68" t="str">
        <f t="shared" si="15"/>
        <v>Спир</v>
      </c>
    </row>
    <row r="979" spans="1:11">
      <c r="A979" s="58">
        <v>5533232</v>
      </c>
      <c r="B979" s="58" t="s">
        <v>2385</v>
      </c>
      <c r="C979" s="58" t="s">
        <v>135</v>
      </c>
      <c r="D979" s="58" t="s">
        <v>136</v>
      </c>
      <c r="E979" s="58">
        <v>18521</v>
      </c>
      <c r="F979" s="58" t="s">
        <v>134</v>
      </c>
      <c r="G979" s="48">
        <v>300</v>
      </c>
      <c r="H979" s="48">
        <v>6325000</v>
      </c>
      <c r="I979" s="48">
        <v>18975000</v>
      </c>
      <c r="K979" s="68" t="str">
        <f t="shared" si="15"/>
        <v>Бард</v>
      </c>
    </row>
    <row r="980" spans="1:11">
      <c r="A980" s="58">
        <v>5536786</v>
      </c>
      <c r="B980" s="58" t="s">
        <v>2406</v>
      </c>
      <c r="C980" s="58" t="s">
        <v>2631</v>
      </c>
      <c r="D980" s="58" t="s">
        <v>2632</v>
      </c>
      <c r="E980" s="58">
        <v>45433</v>
      </c>
      <c r="F980" s="58" t="s">
        <v>297</v>
      </c>
      <c r="G980" s="48">
        <v>230</v>
      </c>
      <c r="H980" s="48">
        <v>2361123</v>
      </c>
      <c r="I980" s="48">
        <v>54305829</v>
      </c>
      <c r="K980" s="68" t="str">
        <f t="shared" si="15"/>
        <v>Спир</v>
      </c>
    </row>
    <row r="981" spans="1:11">
      <c r="A981" s="58">
        <v>5536832</v>
      </c>
      <c r="B981" s="58" t="s">
        <v>2406</v>
      </c>
      <c r="C981" s="58" t="s">
        <v>2603</v>
      </c>
      <c r="D981" s="58" t="s">
        <v>2604</v>
      </c>
      <c r="E981" s="58">
        <v>45284</v>
      </c>
      <c r="F981" s="58" t="s">
        <v>293</v>
      </c>
      <c r="G981" s="48">
        <v>1220</v>
      </c>
      <c r="H981" s="48">
        <v>2561999</v>
      </c>
      <c r="I981" s="48">
        <v>312563878</v>
      </c>
      <c r="K981" s="68" t="str">
        <f t="shared" si="15"/>
        <v>Спир</v>
      </c>
    </row>
    <row r="982" spans="1:11">
      <c r="A982" s="58">
        <v>5536833</v>
      </c>
      <c r="B982" s="58" t="s">
        <v>2406</v>
      </c>
      <c r="C982" s="58" t="s">
        <v>307</v>
      </c>
      <c r="D982" s="58" t="s">
        <v>308</v>
      </c>
      <c r="E982" s="58">
        <v>45284</v>
      </c>
      <c r="F982" s="58" t="s">
        <v>293</v>
      </c>
      <c r="G982" s="48">
        <v>2500</v>
      </c>
      <c r="H982" s="48">
        <v>2528899</v>
      </c>
      <c r="I982" s="48">
        <v>632224750</v>
      </c>
      <c r="K982" s="68" t="str">
        <f t="shared" si="15"/>
        <v>Спир</v>
      </c>
    </row>
    <row r="983" spans="1:11">
      <c r="A983" s="58">
        <v>5536834</v>
      </c>
      <c r="B983" s="58" t="s">
        <v>2406</v>
      </c>
      <c r="C983" s="58" t="s">
        <v>298</v>
      </c>
      <c r="D983" s="58" t="s">
        <v>299</v>
      </c>
      <c r="E983" s="58">
        <v>45284</v>
      </c>
      <c r="F983" s="58" t="s">
        <v>293</v>
      </c>
      <c r="G983" s="48">
        <v>380</v>
      </c>
      <c r="H983" s="48">
        <v>2442999</v>
      </c>
      <c r="I983" s="48">
        <v>92833962</v>
      </c>
      <c r="K983" s="68" t="str">
        <f t="shared" si="15"/>
        <v>Спир</v>
      </c>
    </row>
    <row r="984" spans="1:11">
      <c r="A984" s="58">
        <v>5537204</v>
      </c>
      <c r="B984" s="58" t="s">
        <v>2406</v>
      </c>
      <c r="C984" s="58" t="s">
        <v>580</v>
      </c>
      <c r="D984" s="58" t="s">
        <v>203</v>
      </c>
      <c r="E984" s="58">
        <v>18521</v>
      </c>
      <c r="F984" s="58" t="s">
        <v>134</v>
      </c>
      <c r="G984" s="48">
        <v>100</v>
      </c>
      <c r="H984" s="48">
        <v>6325059</v>
      </c>
      <c r="I984" s="48">
        <v>6325059</v>
      </c>
      <c r="K984" s="68" t="str">
        <f t="shared" si="15"/>
        <v>Бард</v>
      </c>
    </row>
    <row r="985" spans="1:11">
      <c r="A985" s="58">
        <v>5537205</v>
      </c>
      <c r="B985" s="58" t="s">
        <v>2406</v>
      </c>
      <c r="C985" s="58" t="s">
        <v>135</v>
      </c>
      <c r="D985" s="58" t="s">
        <v>136</v>
      </c>
      <c r="E985" s="58">
        <v>18521</v>
      </c>
      <c r="F985" s="58" t="s">
        <v>134</v>
      </c>
      <c r="G985" s="48">
        <v>400</v>
      </c>
      <c r="H985" s="48">
        <v>6325000</v>
      </c>
      <c r="I985" s="48">
        <v>25300000</v>
      </c>
      <c r="K985" s="68" t="str">
        <f t="shared" si="15"/>
        <v>Бард</v>
      </c>
    </row>
    <row r="986" spans="1:11">
      <c r="A986" s="58">
        <v>5541543</v>
      </c>
      <c r="B986" s="58" t="s">
        <v>2415</v>
      </c>
      <c r="C986" s="58" t="s">
        <v>2637</v>
      </c>
      <c r="D986" s="58" t="s">
        <v>2638</v>
      </c>
      <c r="E986" s="58">
        <v>45433</v>
      </c>
      <c r="F986" s="58" t="s">
        <v>297</v>
      </c>
      <c r="G986" s="48">
        <v>50</v>
      </c>
      <c r="H986" s="48">
        <v>2500000</v>
      </c>
      <c r="I986" s="48">
        <v>12500000</v>
      </c>
      <c r="K986" s="68" t="str">
        <f t="shared" si="15"/>
        <v>Спир</v>
      </c>
    </row>
    <row r="987" spans="1:11">
      <c r="A987" s="58">
        <v>5541544</v>
      </c>
      <c r="B987" s="58" t="s">
        <v>2415</v>
      </c>
      <c r="C987" s="58" t="s">
        <v>419</v>
      </c>
      <c r="D987" s="58" t="s">
        <v>420</v>
      </c>
      <c r="E987" s="58">
        <v>45433</v>
      </c>
      <c r="F987" s="58" t="s">
        <v>297</v>
      </c>
      <c r="G987" s="48">
        <v>180</v>
      </c>
      <c r="H987" s="48">
        <v>2418777</v>
      </c>
      <c r="I987" s="48">
        <v>43537986</v>
      </c>
      <c r="K987" s="68" t="str">
        <f t="shared" si="15"/>
        <v>Спир</v>
      </c>
    </row>
    <row r="988" spans="1:11">
      <c r="A988" s="58">
        <v>5541583</v>
      </c>
      <c r="B988" s="58" t="s">
        <v>2415</v>
      </c>
      <c r="C988" s="58" t="s">
        <v>2675</v>
      </c>
      <c r="D988" s="58" t="s">
        <v>2676</v>
      </c>
      <c r="E988" s="58">
        <v>45284</v>
      </c>
      <c r="F988" s="58" t="s">
        <v>293</v>
      </c>
      <c r="G988" s="48">
        <v>600</v>
      </c>
      <c r="H988" s="48">
        <v>2475051</v>
      </c>
      <c r="I988" s="48">
        <v>148503060</v>
      </c>
      <c r="K988" s="68" t="str">
        <f t="shared" si="15"/>
        <v>Спир</v>
      </c>
    </row>
    <row r="989" spans="1:11">
      <c r="A989" s="58">
        <v>5541584</v>
      </c>
      <c r="B989" s="58" t="s">
        <v>2415</v>
      </c>
      <c r="C989" s="58" t="s">
        <v>2714</v>
      </c>
      <c r="D989" s="58" t="s">
        <v>2715</v>
      </c>
      <c r="E989" s="58">
        <v>45284</v>
      </c>
      <c r="F989" s="58" t="s">
        <v>293</v>
      </c>
      <c r="G989" s="48">
        <v>200</v>
      </c>
      <c r="H989" s="48">
        <v>2470000</v>
      </c>
      <c r="I989" s="48">
        <v>49400000</v>
      </c>
      <c r="K989" s="68" t="str">
        <f t="shared" si="15"/>
        <v>Спир</v>
      </c>
    </row>
    <row r="990" spans="1:11">
      <c r="A990" s="58">
        <v>5541585</v>
      </c>
      <c r="B990" s="58" t="s">
        <v>2415</v>
      </c>
      <c r="C990" s="58" t="s">
        <v>460</v>
      </c>
      <c r="D990" s="58" t="s">
        <v>461</v>
      </c>
      <c r="E990" s="58">
        <v>45284</v>
      </c>
      <c r="F990" s="58" t="s">
        <v>293</v>
      </c>
      <c r="G990" s="48">
        <v>2000</v>
      </c>
      <c r="H990" s="48">
        <v>2419788</v>
      </c>
      <c r="I990" s="48">
        <v>483957600</v>
      </c>
      <c r="K990" s="68" t="str">
        <f t="shared" si="15"/>
        <v>Спир</v>
      </c>
    </row>
    <row r="991" spans="1:11">
      <c r="A991" s="58">
        <v>5541586</v>
      </c>
      <c r="B991" s="58" t="s">
        <v>2415</v>
      </c>
      <c r="C991" s="58" t="s">
        <v>294</v>
      </c>
      <c r="D991" s="58" t="s">
        <v>295</v>
      </c>
      <c r="E991" s="58">
        <v>45284</v>
      </c>
      <c r="F991" s="58" t="s">
        <v>293</v>
      </c>
      <c r="G991" s="48">
        <v>500</v>
      </c>
      <c r="H991" s="48">
        <v>2388999</v>
      </c>
      <c r="I991" s="48">
        <v>119449950</v>
      </c>
      <c r="K991" s="68" t="str">
        <f t="shared" si="15"/>
        <v>Спир</v>
      </c>
    </row>
    <row r="992" spans="1:11">
      <c r="A992" s="58">
        <v>5541587</v>
      </c>
      <c r="B992" s="58" t="s">
        <v>2415</v>
      </c>
      <c r="C992" s="58" t="s">
        <v>610</v>
      </c>
      <c r="D992" s="58" t="s">
        <v>611</v>
      </c>
      <c r="E992" s="58">
        <v>45284</v>
      </c>
      <c r="F992" s="58" t="s">
        <v>293</v>
      </c>
      <c r="G992" s="48">
        <v>800</v>
      </c>
      <c r="H992" s="48">
        <v>2331341</v>
      </c>
      <c r="I992" s="48">
        <v>186507280</v>
      </c>
      <c r="K992" s="68" t="str">
        <f t="shared" si="15"/>
        <v>Спир</v>
      </c>
    </row>
    <row r="993" spans="1:11">
      <c r="A993" s="58">
        <v>5541958</v>
      </c>
      <c r="B993" s="58" t="s">
        <v>2415</v>
      </c>
      <c r="C993" s="58" t="s">
        <v>135</v>
      </c>
      <c r="D993" s="58" t="s">
        <v>136</v>
      </c>
      <c r="E993" s="58">
        <v>18521</v>
      </c>
      <c r="F993" s="58" t="s">
        <v>134</v>
      </c>
      <c r="G993" s="48">
        <v>500</v>
      </c>
      <c r="H993" s="48">
        <v>6325000</v>
      </c>
      <c r="I993" s="48">
        <v>31625000</v>
      </c>
      <c r="K993" s="68" t="str">
        <f t="shared" si="15"/>
        <v>Бард</v>
      </c>
    </row>
    <row r="994" spans="1:11">
      <c r="A994" s="58">
        <v>5545763</v>
      </c>
      <c r="B994" s="58" t="s">
        <v>2421</v>
      </c>
      <c r="C994" s="58" t="s">
        <v>2716</v>
      </c>
      <c r="D994" s="58" t="s">
        <v>2717</v>
      </c>
      <c r="E994" s="58">
        <v>45433</v>
      </c>
      <c r="F994" s="58" t="s">
        <v>297</v>
      </c>
      <c r="G994" s="48">
        <v>100</v>
      </c>
      <c r="H994" s="48">
        <v>2720999</v>
      </c>
      <c r="I994" s="48">
        <v>27209990</v>
      </c>
      <c r="K994" s="68" t="str">
        <f t="shared" si="15"/>
        <v>Спир</v>
      </c>
    </row>
    <row r="995" spans="1:11">
      <c r="A995" s="58">
        <v>5545764</v>
      </c>
      <c r="B995" s="58" t="s">
        <v>2421</v>
      </c>
      <c r="C995" s="58" t="s">
        <v>2718</v>
      </c>
      <c r="D995" s="58" t="s">
        <v>2719</v>
      </c>
      <c r="E995" s="58">
        <v>45433</v>
      </c>
      <c r="F995" s="58" t="s">
        <v>297</v>
      </c>
      <c r="G995" s="48">
        <v>40</v>
      </c>
      <c r="H995" s="48">
        <v>2689999</v>
      </c>
      <c r="I995" s="48">
        <v>10759996</v>
      </c>
      <c r="K995" s="68" t="str">
        <f t="shared" si="15"/>
        <v>Спир</v>
      </c>
    </row>
    <row r="996" spans="1:11">
      <c r="A996" s="58">
        <v>5545765</v>
      </c>
      <c r="B996" s="58" t="s">
        <v>2421</v>
      </c>
      <c r="C996" s="58" t="s">
        <v>2716</v>
      </c>
      <c r="D996" s="58" t="s">
        <v>2717</v>
      </c>
      <c r="E996" s="58">
        <v>45433</v>
      </c>
      <c r="F996" s="58" t="s">
        <v>297</v>
      </c>
      <c r="G996" s="48">
        <v>90</v>
      </c>
      <c r="H996" s="48">
        <v>2660099</v>
      </c>
      <c r="I996" s="48">
        <v>23940891</v>
      </c>
      <c r="K996" s="68" t="str">
        <f t="shared" si="15"/>
        <v>Спир</v>
      </c>
    </row>
    <row r="997" spans="1:11">
      <c r="A997" s="58">
        <v>5545802</v>
      </c>
      <c r="B997" s="58" t="s">
        <v>2421</v>
      </c>
      <c r="C997" s="58" t="s">
        <v>342</v>
      </c>
      <c r="D997" s="58" t="s">
        <v>343</v>
      </c>
      <c r="E997" s="58">
        <v>45284</v>
      </c>
      <c r="F997" s="58" t="s">
        <v>293</v>
      </c>
      <c r="G997" s="48">
        <v>90</v>
      </c>
      <c r="H997" s="48">
        <v>2468655</v>
      </c>
      <c r="I997" s="48">
        <v>22217895</v>
      </c>
      <c r="K997" s="68" t="str">
        <f t="shared" si="15"/>
        <v>Спир</v>
      </c>
    </row>
    <row r="998" spans="1:11">
      <c r="A998" s="58">
        <v>5545803</v>
      </c>
      <c r="B998" s="58" t="s">
        <v>2421</v>
      </c>
      <c r="C998" s="58" t="s">
        <v>2692</v>
      </c>
      <c r="D998" s="58" t="s">
        <v>2693</v>
      </c>
      <c r="E998" s="58">
        <v>45284</v>
      </c>
      <c r="F998" s="58" t="s">
        <v>293</v>
      </c>
      <c r="G998" s="48">
        <v>220</v>
      </c>
      <c r="H998" s="48">
        <v>2390000</v>
      </c>
      <c r="I998" s="48">
        <v>52580000</v>
      </c>
      <c r="K998" s="68" t="str">
        <f t="shared" si="15"/>
        <v>Спир</v>
      </c>
    </row>
    <row r="999" spans="1:11">
      <c r="A999" s="58">
        <v>5545804</v>
      </c>
      <c r="B999" s="58" t="s">
        <v>2421</v>
      </c>
      <c r="C999" s="58" t="s">
        <v>298</v>
      </c>
      <c r="D999" s="58" t="s">
        <v>299</v>
      </c>
      <c r="E999" s="58">
        <v>45284</v>
      </c>
      <c r="F999" s="58" t="s">
        <v>293</v>
      </c>
      <c r="G999" s="48">
        <v>820</v>
      </c>
      <c r="H999" s="48">
        <v>2389788</v>
      </c>
      <c r="I999" s="48">
        <v>195962616</v>
      </c>
      <c r="K999" s="68" t="str">
        <f t="shared" si="15"/>
        <v>Спир</v>
      </c>
    </row>
    <row r="1000" spans="1:11">
      <c r="A1000" s="58">
        <v>5545805</v>
      </c>
      <c r="B1000" s="58" t="s">
        <v>2421</v>
      </c>
      <c r="C1000" s="58" t="s">
        <v>448</v>
      </c>
      <c r="D1000" s="58" t="s">
        <v>449</v>
      </c>
      <c r="E1000" s="58">
        <v>45284</v>
      </c>
      <c r="F1000" s="58" t="s">
        <v>293</v>
      </c>
      <c r="G1000" s="48">
        <v>30</v>
      </c>
      <c r="H1000" s="48">
        <v>2369888</v>
      </c>
      <c r="I1000" s="48">
        <v>7109664</v>
      </c>
      <c r="K1000" s="68" t="str">
        <f t="shared" si="15"/>
        <v>Спир</v>
      </c>
    </row>
    <row r="1001" spans="1:11">
      <c r="A1001" s="58">
        <v>5545806</v>
      </c>
      <c r="B1001" s="58" t="s">
        <v>2421</v>
      </c>
      <c r="C1001" s="58" t="s">
        <v>610</v>
      </c>
      <c r="D1001" s="58" t="s">
        <v>611</v>
      </c>
      <c r="E1001" s="58">
        <v>45284</v>
      </c>
      <c r="F1001" s="58" t="s">
        <v>293</v>
      </c>
      <c r="G1001" s="48">
        <v>2370</v>
      </c>
      <c r="H1001" s="48">
        <v>2361588</v>
      </c>
      <c r="I1001" s="48">
        <v>559696356</v>
      </c>
      <c r="K1001" s="68" t="str">
        <f t="shared" si="15"/>
        <v>Спир</v>
      </c>
    </row>
    <row r="1002" spans="1:11">
      <c r="A1002" s="58">
        <v>5545807</v>
      </c>
      <c r="B1002" s="58" t="s">
        <v>2421</v>
      </c>
      <c r="C1002" s="58" t="s">
        <v>298</v>
      </c>
      <c r="D1002" s="58" t="s">
        <v>299</v>
      </c>
      <c r="E1002" s="58">
        <v>45284</v>
      </c>
      <c r="F1002" s="58" t="s">
        <v>293</v>
      </c>
      <c r="G1002" s="48">
        <v>570</v>
      </c>
      <c r="H1002" s="48">
        <v>2357888</v>
      </c>
      <c r="I1002" s="48">
        <v>134399616</v>
      </c>
      <c r="K1002" s="68" t="str">
        <f t="shared" si="15"/>
        <v>Спир</v>
      </c>
    </row>
    <row r="1003" spans="1:11">
      <c r="A1003" s="58">
        <v>5546189</v>
      </c>
      <c r="B1003" s="58" t="s">
        <v>2421</v>
      </c>
      <c r="C1003" s="58" t="s">
        <v>2644</v>
      </c>
      <c r="D1003" s="58" t="s">
        <v>2645</v>
      </c>
      <c r="E1003" s="58">
        <v>18521</v>
      </c>
      <c r="F1003" s="58" t="s">
        <v>134</v>
      </c>
      <c r="G1003" s="48">
        <v>100</v>
      </c>
      <c r="H1003" s="48">
        <v>6326000</v>
      </c>
      <c r="I1003" s="48">
        <v>6326000</v>
      </c>
      <c r="K1003" s="68" t="str">
        <f t="shared" si="15"/>
        <v>Бард</v>
      </c>
    </row>
    <row r="1004" spans="1:11">
      <c r="A1004" s="58">
        <v>5546190</v>
      </c>
      <c r="B1004" s="58" t="s">
        <v>2421</v>
      </c>
      <c r="C1004" s="58" t="s">
        <v>135</v>
      </c>
      <c r="D1004" s="58" t="s">
        <v>136</v>
      </c>
      <c r="E1004" s="58">
        <v>18521</v>
      </c>
      <c r="F1004" s="58" t="s">
        <v>134</v>
      </c>
      <c r="G1004" s="48">
        <v>400</v>
      </c>
      <c r="H1004" s="48">
        <v>6325000</v>
      </c>
      <c r="I1004" s="48">
        <v>25300000</v>
      </c>
      <c r="K1004" s="68" t="str">
        <f t="shared" si="15"/>
        <v>Бард</v>
      </c>
    </row>
    <row r="1005" spans="1:11">
      <c r="A1005" s="58">
        <v>5549657</v>
      </c>
      <c r="B1005" s="58" t="s">
        <v>2438</v>
      </c>
      <c r="C1005" s="58" t="s">
        <v>2631</v>
      </c>
      <c r="D1005" s="58" t="s">
        <v>2632</v>
      </c>
      <c r="E1005" s="58">
        <v>45433</v>
      </c>
      <c r="F1005" s="58" t="s">
        <v>297</v>
      </c>
      <c r="G1005" s="48">
        <v>230</v>
      </c>
      <c r="H1005" s="48">
        <v>3021123</v>
      </c>
      <c r="I1005" s="48">
        <v>69485829</v>
      </c>
      <c r="K1005" s="68" t="str">
        <f t="shared" si="15"/>
        <v>Спир</v>
      </c>
    </row>
    <row r="1006" spans="1:11">
      <c r="A1006" s="58">
        <v>5549688</v>
      </c>
      <c r="B1006" s="58" t="s">
        <v>2438</v>
      </c>
      <c r="C1006" s="58" t="s">
        <v>434</v>
      </c>
      <c r="D1006" s="58" t="s">
        <v>435</v>
      </c>
      <c r="E1006" s="58">
        <v>45284</v>
      </c>
      <c r="F1006" s="58" t="s">
        <v>293</v>
      </c>
      <c r="G1006" s="48">
        <v>100</v>
      </c>
      <c r="H1006" s="48">
        <v>2368799</v>
      </c>
      <c r="I1006" s="48">
        <v>23687990</v>
      </c>
      <c r="K1006" s="68" t="str">
        <f t="shared" si="15"/>
        <v>Спир</v>
      </c>
    </row>
    <row r="1007" spans="1:11">
      <c r="A1007" s="58">
        <v>5549689</v>
      </c>
      <c r="B1007" s="58" t="s">
        <v>2438</v>
      </c>
      <c r="C1007" s="58" t="s">
        <v>298</v>
      </c>
      <c r="D1007" s="58" t="s">
        <v>299</v>
      </c>
      <c r="E1007" s="58">
        <v>45284</v>
      </c>
      <c r="F1007" s="58" t="s">
        <v>293</v>
      </c>
      <c r="G1007" s="48">
        <v>630</v>
      </c>
      <c r="H1007" s="48">
        <v>2362788</v>
      </c>
      <c r="I1007" s="48">
        <v>148855644</v>
      </c>
      <c r="K1007" s="68" t="str">
        <f t="shared" si="15"/>
        <v>Спир</v>
      </c>
    </row>
    <row r="1008" spans="1:11">
      <c r="A1008" s="58">
        <v>5549690</v>
      </c>
      <c r="B1008" s="58" t="s">
        <v>2438</v>
      </c>
      <c r="C1008" s="58" t="s">
        <v>294</v>
      </c>
      <c r="D1008" s="58" t="s">
        <v>295</v>
      </c>
      <c r="E1008" s="58">
        <v>45284</v>
      </c>
      <c r="F1008" s="58" t="s">
        <v>293</v>
      </c>
      <c r="G1008" s="48">
        <v>500</v>
      </c>
      <c r="H1008" s="48">
        <v>2361588</v>
      </c>
      <c r="I1008" s="48">
        <v>118079400</v>
      </c>
      <c r="K1008" s="68" t="str">
        <f t="shared" si="15"/>
        <v>Спир</v>
      </c>
    </row>
    <row r="1009" spans="1:11">
      <c r="A1009" s="58">
        <v>5549691</v>
      </c>
      <c r="B1009" s="58" t="s">
        <v>2438</v>
      </c>
      <c r="C1009" s="58" t="s">
        <v>2720</v>
      </c>
      <c r="D1009" s="58" t="s">
        <v>2721</v>
      </c>
      <c r="E1009" s="58">
        <v>45284</v>
      </c>
      <c r="F1009" s="58" t="s">
        <v>293</v>
      </c>
      <c r="G1009" s="48">
        <v>1600</v>
      </c>
      <c r="H1009" s="48">
        <v>2352788</v>
      </c>
      <c r="I1009" s="48">
        <v>376446080</v>
      </c>
      <c r="K1009" s="68" t="str">
        <f t="shared" si="15"/>
        <v>Спир</v>
      </c>
    </row>
    <row r="1010" spans="1:11">
      <c r="A1010" s="58">
        <v>5549692</v>
      </c>
      <c r="B1010" s="58" t="s">
        <v>2438</v>
      </c>
      <c r="C1010" s="58" t="s">
        <v>350</v>
      </c>
      <c r="D1010" s="58" t="s">
        <v>351</v>
      </c>
      <c r="E1010" s="58">
        <v>45284</v>
      </c>
      <c r="F1010" s="58" t="s">
        <v>293</v>
      </c>
      <c r="G1010" s="48">
        <v>500</v>
      </c>
      <c r="H1010" s="48">
        <v>2352555</v>
      </c>
      <c r="I1010" s="48">
        <v>117627750</v>
      </c>
      <c r="K1010" s="68" t="str">
        <f t="shared" si="15"/>
        <v>Спир</v>
      </c>
    </row>
    <row r="1011" spans="1:11">
      <c r="A1011" s="58">
        <v>5549693</v>
      </c>
      <c r="B1011" s="58" t="s">
        <v>2438</v>
      </c>
      <c r="C1011" s="58" t="s">
        <v>2615</v>
      </c>
      <c r="D1011" s="58" t="s">
        <v>2616</v>
      </c>
      <c r="E1011" s="58">
        <v>45284</v>
      </c>
      <c r="F1011" s="58" t="s">
        <v>293</v>
      </c>
      <c r="G1011" s="48">
        <v>500</v>
      </c>
      <c r="H1011" s="48">
        <v>2340100</v>
      </c>
      <c r="I1011" s="48">
        <v>117005000</v>
      </c>
      <c r="K1011" s="68" t="str">
        <f t="shared" si="15"/>
        <v>Спир</v>
      </c>
    </row>
    <row r="1012" spans="1:11">
      <c r="A1012" s="58">
        <v>5549694</v>
      </c>
      <c r="B1012" s="58" t="s">
        <v>2438</v>
      </c>
      <c r="C1012" s="58" t="s">
        <v>2692</v>
      </c>
      <c r="D1012" s="58" t="s">
        <v>2693</v>
      </c>
      <c r="E1012" s="58">
        <v>45284</v>
      </c>
      <c r="F1012" s="58" t="s">
        <v>293</v>
      </c>
      <c r="G1012" s="48">
        <v>20</v>
      </c>
      <c r="H1012" s="48">
        <v>2337000</v>
      </c>
      <c r="I1012" s="48">
        <v>4674000</v>
      </c>
      <c r="K1012" s="68" t="str">
        <f t="shared" si="15"/>
        <v>Спир</v>
      </c>
    </row>
    <row r="1013" spans="1:11">
      <c r="A1013" s="58">
        <v>5549695</v>
      </c>
      <c r="B1013" s="58" t="s">
        <v>2438</v>
      </c>
      <c r="C1013" s="58" t="s">
        <v>460</v>
      </c>
      <c r="D1013" s="58" t="s">
        <v>461</v>
      </c>
      <c r="E1013" s="58">
        <v>45284</v>
      </c>
      <c r="F1013" s="58" t="s">
        <v>293</v>
      </c>
      <c r="G1013" s="48">
        <v>250</v>
      </c>
      <c r="H1013" s="48">
        <v>2331341</v>
      </c>
      <c r="I1013" s="48">
        <v>58283525</v>
      </c>
      <c r="K1013" s="68" t="str">
        <f t="shared" si="15"/>
        <v>Спир</v>
      </c>
    </row>
    <row r="1014" spans="1:11">
      <c r="A1014" s="58">
        <v>5550061</v>
      </c>
      <c r="B1014" s="58" t="s">
        <v>2438</v>
      </c>
      <c r="C1014" s="58" t="s">
        <v>132</v>
      </c>
      <c r="D1014" s="58" t="s">
        <v>133</v>
      </c>
      <c r="E1014" s="58">
        <v>18521</v>
      </c>
      <c r="F1014" s="58" t="s">
        <v>134</v>
      </c>
      <c r="G1014" s="48">
        <v>200</v>
      </c>
      <c r="H1014" s="48">
        <v>6325205</v>
      </c>
      <c r="I1014" s="48">
        <v>12650410</v>
      </c>
      <c r="K1014" s="68" t="str">
        <f t="shared" si="15"/>
        <v>Бард</v>
      </c>
    </row>
    <row r="1015" spans="1:11">
      <c r="A1015" s="58">
        <v>5550062</v>
      </c>
      <c r="B1015" s="58" t="s">
        <v>2438</v>
      </c>
      <c r="C1015" s="58" t="s">
        <v>132</v>
      </c>
      <c r="D1015" s="58" t="s">
        <v>133</v>
      </c>
      <c r="E1015" s="58">
        <v>18521</v>
      </c>
      <c r="F1015" s="58" t="s">
        <v>134</v>
      </c>
      <c r="G1015" s="48">
        <v>100</v>
      </c>
      <c r="H1015" s="48">
        <v>6325205</v>
      </c>
      <c r="I1015" s="48">
        <v>6325205</v>
      </c>
      <c r="K1015" s="68" t="str">
        <f t="shared" si="15"/>
        <v>Бард</v>
      </c>
    </row>
    <row r="1016" spans="1:11">
      <c r="A1016" s="58">
        <v>5550063</v>
      </c>
      <c r="B1016" s="58" t="s">
        <v>2438</v>
      </c>
      <c r="C1016" s="58" t="s">
        <v>135</v>
      </c>
      <c r="D1016" s="58" t="s">
        <v>136</v>
      </c>
      <c r="E1016" s="58">
        <v>18521</v>
      </c>
      <c r="F1016" s="58" t="s">
        <v>134</v>
      </c>
      <c r="G1016" s="48">
        <v>300</v>
      </c>
      <c r="H1016" s="48">
        <v>6325000</v>
      </c>
      <c r="I1016" s="48">
        <v>18975000</v>
      </c>
      <c r="K1016" s="68" t="str">
        <f t="shared" si="15"/>
        <v>Бард</v>
      </c>
    </row>
    <row r="1017" spans="1:11">
      <c r="A1017" s="58">
        <v>5553496</v>
      </c>
      <c r="B1017" s="58" t="s">
        <v>2445</v>
      </c>
      <c r="C1017" s="58" t="s">
        <v>2624</v>
      </c>
      <c r="D1017" s="58" t="s">
        <v>2625</v>
      </c>
      <c r="E1017" s="58">
        <v>45433</v>
      </c>
      <c r="F1017" s="58" t="s">
        <v>297</v>
      </c>
      <c r="G1017" s="48">
        <v>230</v>
      </c>
      <c r="H1017" s="48">
        <v>3208200</v>
      </c>
      <c r="I1017" s="48">
        <v>73788600</v>
      </c>
      <c r="K1017" s="68" t="str">
        <f t="shared" si="15"/>
        <v>Спир</v>
      </c>
    </row>
    <row r="1018" spans="1:11">
      <c r="A1018" s="58">
        <v>5553527</v>
      </c>
      <c r="B1018" s="58" t="s">
        <v>2445</v>
      </c>
      <c r="C1018" s="58" t="s">
        <v>294</v>
      </c>
      <c r="D1018" s="58" t="s">
        <v>295</v>
      </c>
      <c r="E1018" s="58">
        <v>45284</v>
      </c>
      <c r="F1018" s="58" t="s">
        <v>293</v>
      </c>
      <c r="G1018" s="48">
        <v>500</v>
      </c>
      <c r="H1018" s="48">
        <v>2338999</v>
      </c>
      <c r="I1018" s="48">
        <v>116949950</v>
      </c>
      <c r="K1018" s="68" t="str">
        <f t="shared" si="15"/>
        <v>Спир</v>
      </c>
    </row>
    <row r="1019" spans="1:11">
      <c r="A1019" s="58">
        <v>5553528</v>
      </c>
      <c r="B1019" s="58" t="s">
        <v>2445</v>
      </c>
      <c r="C1019" s="58" t="s">
        <v>460</v>
      </c>
      <c r="D1019" s="58" t="s">
        <v>461</v>
      </c>
      <c r="E1019" s="58">
        <v>45284</v>
      </c>
      <c r="F1019" s="58" t="s">
        <v>293</v>
      </c>
      <c r="G1019" s="48">
        <v>2950</v>
      </c>
      <c r="H1019" s="48">
        <v>2332788</v>
      </c>
      <c r="I1019" s="48">
        <v>688172460</v>
      </c>
      <c r="K1019" s="68" t="str">
        <f t="shared" si="15"/>
        <v>Спир</v>
      </c>
    </row>
    <row r="1020" spans="1:11">
      <c r="A1020" s="58">
        <v>5553890</v>
      </c>
      <c r="B1020" s="58" t="s">
        <v>2445</v>
      </c>
      <c r="C1020" s="58" t="s">
        <v>135</v>
      </c>
      <c r="D1020" s="58" t="s">
        <v>136</v>
      </c>
      <c r="E1020" s="58">
        <v>18521</v>
      </c>
      <c r="F1020" s="58" t="s">
        <v>134</v>
      </c>
      <c r="G1020" s="48">
        <v>600</v>
      </c>
      <c r="H1020" s="48">
        <v>6325000</v>
      </c>
      <c r="I1020" s="48">
        <v>37950000</v>
      </c>
      <c r="K1020" s="68" t="str">
        <f t="shared" si="15"/>
        <v>Бард</v>
      </c>
    </row>
    <row r="1021" spans="1:11">
      <c r="A1021" s="58">
        <v>5554679</v>
      </c>
      <c r="B1021" s="58" t="s">
        <v>2445</v>
      </c>
      <c r="C1021" s="58" t="s">
        <v>520</v>
      </c>
      <c r="D1021" s="58" t="s">
        <v>521</v>
      </c>
      <c r="E1021" s="58">
        <v>45284</v>
      </c>
      <c r="F1021" s="58" t="s">
        <v>293</v>
      </c>
      <c r="G1021" s="48">
        <v>610</v>
      </c>
      <c r="H1021" s="48">
        <v>2342777</v>
      </c>
      <c r="I1021" s="48">
        <v>142909397</v>
      </c>
      <c r="K1021" s="68" t="str">
        <f t="shared" si="15"/>
        <v>Спир</v>
      </c>
    </row>
    <row r="1022" spans="1:11">
      <c r="A1022" s="58">
        <v>5554790</v>
      </c>
      <c r="B1022" s="58" t="s">
        <v>2445</v>
      </c>
      <c r="C1022" s="58" t="s">
        <v>135</v>
      </c>
      <c r="D1022" s="58" t="s">
        <v>136</v>
      </c>
      <c r="E1022" s="58">
        <v>18521</v>
      </c>
      <c r="F1022" s="58" t="s">
        <v>134</v>
      </c>
      <c r="G1022" s="48">
        <v>400</v>
      </c>
      <c r="H1022" s="48">
        <v>6325000</v>
      </c>
      <c r="I1022" s="48">
        <v>25300000</v>
      </c>
      <c r="K1022" s="68" t="str">
        <f t="shared" si="15"/>
        <v>Бард</v>
      </c>
    </row>
    <row r="1023" spans="1:11">
      <c r="A1023" s="58">
        <v>5557337</v>
      </c>
      <c r="B1023" s="58" t="s">
        <v>2467</v>
      </c>
      <c r="C1023" s="58" t="s">
        <v>2601</v>
      </c>
      <c r="D1023" s="58" t="s">
        <v>2602</v>
      </c>
      <c r="E1023" s="58">
        <v>45433</v>
      </c>
      <c r="F1023" s="58" t="s">
        <v>297</v>
      </c>
      <c r="G1023" s="48">
        <v>100</v>
      </c>
      <c r="H1023" s="48">
        <v>3103030</v>
      </c>
      <c r="I1023" s="48">
        <v>31030300</v>
      </c>
      <c r="K1023" s="68" t="str">
        <f t="shared" si="15"/>
        <v>Спир</v>
      </c>
    </row>
    <row r="1024" spans="1:11">
      <c r="A1024" s="58">
        <v>5557364</v>
      </c>
      <c r="B1024" s="58" t="s">
        <v>2467</v>
      </c>
      <c r="C1024" s="58" t="s">
        <v>502</v>
      </c>
      <c r="D1024" s="58" t="s">
        <v>503</v>
      </c>
      <c r="E1024" s="58">
        <v>45284</v>
      </c>
      <c r="F1024" s="58" t="s">
        <v>293</v>
      </c>
      <c r="G1024" s="48">
        <v>140</v>
      </c>
      <c r="H1024" s="48">
        <v>2334888</v>
      </c>
      <c r="I1024" s="48">
        <v>32688432</v>
      </c>
      <c r="K1024" s="68" t="str">
        <f t="shared" si="15"/>
        <v>Спир</v>
      </c>
    </row>
    <row r="1025" spans="1:11">
      <c r="A1025" s="58">
        <v>5558553</v>
      </c>
      <c r="B1025" s="58" t="s">
        <v>2467</v>
      </c>
      <c r="C1025" s="58" t="s">
        <v>589</v>
      </c>
      <c r="D1025" s="58" t="s">
        <v>302</v>
      </c>
      <c r="E1025" s="58">
        <v>45433</v>
      </c>
      <c r="F1025" s="58" t="s">
        <v>297</v>
      </c>
      <c r="G1025" s="48">
        <v>30</v>
      </c>
      <c r="H1025" s="48">
        <v>2500999</v>
      </c>
      <c r="I1025" s="48">
        <v>7502997</v>
      </c>
      <c r="K1025" s="68" t="str">
        <f t="shared" si="15"/>
        <v>Спир</v>
      </c>
    </row>
    <row r="1026" spans="1:11">
      <c r="A1026" s="58">
        <v>5558554</v>
      </c>
      <c r="B1026" s="58" t="s">
        <v>2467</v>
      </c>
      <c r="C1026" s="58" t="s">
        <v>514</v>
      </c>
      <c r="D1026" s="58" t="s">
        <v>515</v>
      </c>
      <c r="E1026" s="58">
        <v>45433</v>
      </c>
      <c r="F1026" s="58" t="s">
        <v>297</v>
      </c>
      <c r="G1026" s="48">
        <v>100</v>
      </c>
      <c r="H1026" s="48">
        <v>2389788</v>
      </c>
      <c r="I1026" s="48">
        <v>23897880</v>
      </c>
      <c r="K1026" s="68" t="str">
        <f t="shared" si="15"/>
        <v>Спир</v>
      </c>
    </row>
    <row r="1027" spans="1:11">
      <c r="A1027" s="58">
        <v>5558559</v>
      </c>
      <c r="B1027" s="58" t="s">
        <v>2467</v>
      </c>
      <c r="C1027" s="58" t="s">
        <v>298</v>
      </c>
      <c r="D1027" s="58" t="s">
        <v>299</v>
      </c>
      <c r="E1027" s="58">
        <v>45284</v>
      </c>
      <c r="F1027" s="58" t="s">
        <v>293</v>
      </c>
      <c r="G1027" s="48">
        <v>1200</v>
      </c>
      <c r="H1027" s="48">
        <v>2334788</v>
      </c>
      <c r="I1027" s="48">
        <v>280174560</v>
      </c>
      <c r="K1027" s="68" t="str">
        <f t="shared" si="15"/>
        <v>Спир</v>
      </c>
    </row>
    <row r="1028" spans="1:11">
      <c r="A1028" s="58">
        <v>5558560</v>
      </c>
      <c r="B1028" s="58" t="s">
        <v>2467</v>
      </c>
      <c r="C1028" s="58" t="s">
        <v>2597</v>
      </c>
      <c r="D1028" s="58" t="s">
        <v>2598</v>
      </c>
      <c r="E1028" s="58">
        <v>45284</v>
      </c>
      <c r="F1028" s="58" t="s">
        <v>293</v>
      </c>
      <c r="G1028" s="48">
        <v>400</v>
      </c>
      <c r="H1028" s="48">
        <v>2331340</v>
      </c>
      <c r="I1028" s="48">
        <v>93253600</v>
      </c>
      <c r="K1028" s="68" t="str">
        <f t="shared" si="15"/>
        <v>Спир</v>
      </c>
    </row>
    <row r="1029" spans="1:11">
      <c r="A1029" s="58">
        <v>5558694</v>
      </c>
      <c r="B1029" s="58" t="s">
        <v>2467</v>
      </c>
      <c r="C1029" s="58" t="s">
        <v>135</v>
      </c>
      <c r="D1029" s="58" t="s">
        <v>136</v>
      </c>
      <c r="E1029" s="58">
        <v>18521</v>
      </c>
      <c r="F1029" s="58" t="s">
        <v>134</v>
      </c>
      <c r="G1029" s="48">
        <v>600</v>
      </c>
      <c r="H1029" s="48">
        <v>6325000</v>
      </c>
      <c r="I1029" s="48">
        <v>37950000</v>
      </c>
      <c r="K1029" s="68" t="str">
        <f t="shared" ref="K1029:K1092" si="16">LEFT(F1029,4)</f>
        <v>Бард</v>
      </c>
    </row>
    <row r="1030" spans="1:11">
      <c r="A1030" s="58">
        <v>5561145</v>
      </c>
      <c r="B1030" s="58" t="s">
        <v>2722</v>
      </c>
      <c r="C1030" s="58" t="s">
        <v>2601</v>
      </c>
      <c r="D1030" s="58" t="s">
        <v>2602</v>
      </c>
      <c r="E1030" s="58">
        <v>45433</v>
      </c>
      <c r="F1030" s="58" t="s">
        <v>297</v>
      </c>
      <c r="G1030" s="48">
        <v>230</v>
      </c>
      <c r="H1030" s="48">
        <v>2650100</v>
      </c>
      <c r="I1030" s="48">
        <v>60952300</v>
      </c>
      <c r="K1030" s="68" t="str">
        <f t="shared" si="16"/>
        <v>Спир</v>
      </c>
    </row>
    <row r="1031" spans="1:11">
      <c r="A1031" s="58">
        <v>5561161</v>
      </c>
      <c r="B1031" s="58" t="s">
        <v>2722</v>
      </c>
      <c r="C1031" s="58" t="s">
        <v>581</v>
      </c>
      <c r="D1031" s="58" t="s">
        <v>582</v>
      </c>
      <c r="E1031" s="58">
        <v>45284</v>
      </c>
      <c r="F1031" s="58" t="s">
        <v>293</v>
      </c>
      <c r="G1031" s="48">
        <v>150</v>
      </c>
      <c r="H1031" s="48">
        <v>2344999</v>
      </c>
      <c r="I1031" s="48">
        <v>35174985</v>
      </c>
      <c r="K1031" s="68" t="str">
        <f t="shared" si="16"/>
        <v>Спир</v>
      </c>
    </row>
    <row r="1032" spans="1:11">
      <c r="A1032" s="58">
        <v>5561162</v>
      </c>
      <c r="B1032" s="58" t="s">
        <v>2722</v>
      </c>
      <c r="C1032" s="58" t="s">
        <v>444</v>
      </c>
      <c r="D1032" s="58" t="s">
        <v>445</v>
      </c>
      <c r="E1032" s="58">
        <v>45284</v>
      </c>
      <c r="F1032" s="58" t="s">
        <v>293</v>
      </c>
      <c r="G1032" s="48">
        <v>500</v>
      </c>
      <c r="H1032" s="48">
        <v>2332789</v>
      </c>
      <c r="I1032" s="48">
        <v>116639450</v>
      </c>
      <c r="K1032" s="68" t="str">
        <f t="shared" si="16"/>
        <v>Спир</v>
      </c>
    </row>
    <row r="1033" spans="1:11">
      <c r="A1033" s="58">
        <v>5561163</v>
      </c>
      <c r="B1033" s="58" t="s">
        <v>2722</v>
      </c>
      <c r="C1033" s="58" t="s">
        <v>518</v>
      </c>
      <c r="D1033" s="58" t="s">
        <v>519</v>
      </c>
      <c r="E1033" s="58">
        <v>45284</v>
      </c>
      <c r="F1033" s="58" t="s">
        <v>293</v>
      </c>
      <c r="G1033" s="48">
        <v>500</v>
      </c>
      <c r="H1033" s="48">
        <v>2332788</v>
      </c>
      <c r="I1033" s="48">
        <v>116639400</v>
      </c>
      <c r="K1033" s="68" t="str">
        <f t="shared" si="16"/>
        <v>Спир</v>
      </c>
    </row>
    <row r="1034" spans="1:11">
      <c r="A1034" s="58">
        <v>5561164</v>
      </c>
      <c r="B1034" s="58" t="s">
        <v>2722</v>
      </c>
      <c r="C1034" s="58" t="s">
        <v>1193</v>
      </c>
      <c r="D1034" s="58" t="s">
        <v>1194</v>
      </c>
      <c r="E1034" s="58">
        <v>45284</v>
      </c>
      <c r="F1034" s="58" t="s">
        <v>293</v>
      </c>
      <c r="G1034" s="48">
        <v>370</v>
      </c>
      <c r="H1034" s="48">
        <v>2332020</v>
      </c>
      <c r="I1034" s="48">
        <v>86284740</v>
      </c>
      <c r="K1034" s="68" t="str">
        <f t="shared" si="16"/>
        <v>Спир</v>
      </c>
    </row>
    <row r="1035" spans="1:11">
      <c r="A1035" s="58">
        <v>5561517</v>
      </c>
      <c r="B1035" s="58" t="s">
        <v>2722</v>
      </c>
      <c r="C1035" s="58" t="s">
        <v>580</v>
      </c>
      <c r="D1035" s="58" t="s">
        <v>203</v>
      </c>
      <c r="E1035" s="58">
        <v>18521</v>
      </c>
      <c r="F1035" s="58" t="s">
        <v>134</v>
      </c>
      <c r="G1035" s="48">
        <v>100</v>
      </c>
      <c r="H1035" s="48">
        <v>6325059</v>
      </c>
      <c r="I1035" s="48">
        <v>6325059</v>
      </c>
      <c r="K1035" s="68" t="str">
        <f t="shared" si="16"/>
        <v>Бард</v>
      </c>
    </row>
    <row r="1036" spans="1:11">
      <c r="A1036" s="58">
        <v>5561518</v>
      </c>
      <c r="B1036" s="58" t="s">
        <v>2722</v>
      </c>
      <c r="C1036" s="58" t="s">
        <v>135</v>
      </c>
      <c r="D1036" s="58" t="s">
        <v>136</v>
      </c>
      <c r="E1036" s="58">
        <v>18521</v>
      </c>
      <c r="F1036" s="58" t="s">
        <v>134</v>
      </c>
      <c r="G1036" s="48">
        <v>400</v>
      </c>
      <c r="H1036" s="48">
        <v>6325000</v>
      </c>
      <c r="I1036" s="48">
        <v>25300000</v>
      </c>
      <c r="K1036" s="68" t="str">
        <f t="shared" si="16"/>
        <v>Бард</v>
      </c>
    </row>
    <row r="1037" spans="1:11">
      <c r="A1037" s="58">
        <v>5562322</v>
      </c>
      <c r="B1037" s="58" t="s">
        <v>2722</v>
      </c>
      <c r="C1037" s="58" t="s">
        <v>464</v>
      </c>
      <c r="D1037" s="58" t="s">
        <v>465</v>
      </c>
      <c r="E1037" s="58">
        <v>45284</v>
      </c>
      <c r="F1037" s="58" t="s">
        <v>293</v>
      </c>
      <c r="G1037" s="48">
        <v>100</v>
      </c>
      <c r="H1037" s="48">
        <v>2450999</v>
      </c>
      <c r="I1037" s="48">
        <v>24509990</v>
      </c>
      <c r="K1037" s="68" t="str">
        <f t="shared" si="16"/>
        <v>Спир</v>
      </c>
    </row>
    <row r="1038" spans="1:11">
      <c r="A1038" s="58">
        <v>5562323</v>
      </c>
      <c r="B1038" s="58" t="s">
        <v>2722</v>
      </c>
      <c r="C1038" s="58" t="s">
        <v>348</v>
      </c>
      <c r="D1038" s="58" t="s">
        <v>349</v>
      </c>
      <c r="E1038" s="58">
        <v>45284</v>
      </c>
      <c r="F1038" s="58" t="s">
        <v>293</v>
      </c>
      <c r="G1038" s="48">
        <v>1540</v>
      </c>
      <c r="H1038" s="48">
        <v>2335788</v>
      </c>
      <c r="I1038" s="48">
        <v>359711352</v>
      </c>
      <c r="K1038" s="68" t="str">
        <f t="shared" si="16"/>
        <v>Спир</v>
      </c>
    </row>
    <row r="1039" spans="1:11">
      <c r="A1039" s="58">
        <v>5562324</v>
      </c>
      <c r="B1039" s="58" t="s">
        <v>2722</v>
      </c>
      <c r="C1039" s="58" t="s">
        <v>500</v>
      </c>
      <c r="D1039" s="58" t="s">
        <v>501</v>
      </c>
      <c r="E1039" s="58">
        <v>45284</v>
      </c>
      <c r="F1039" s="58" t="s">
        <v>293</v>
      </c>
      <c r="G1039" s="48">
        <v>40</v>
      </c>
      <c r="H1039" s="48">
        <v>2334788</v>
      </c>
      <c r="I1039" s="48">
        <v>9339152</v>
      </c>
      <c r="K1039" s="68" t="str">
        <f t="shared" si="16"/>
        <v>Спир</v>
      </c>
    </row>
    <row r="1040" spans="1:11">
      <c r="A1040" s="58">
        <v>5562325</v>
      </c>
      <c r="B1040" s="58" t="s">
        <v>2722</v>
      </c>
      <c r="C1040" s="58" t="s">
        <v>498</v>
      </c>
      <c r="D1040" s="58" t="s">
        <v>499</v>
      </c>
      <c r="E1040" s="58">
        <v>45284</v>
      </c>
      <c r="F1040" s="58" t="s">
        <v>293</v>
      </c>
      <c r="G1040" s="48">
        <v>1530</v>
      </c>
      <c r="H1040" s="48">
        <v>2332788</v>
      </c>
      <c r="I1040" s="48">
        <v>356916564</v>
      </c>
      <c r="K1040" s="68" t="str">
        <f t="shared" si="16"/>
        <v>Спир</v>
      </c>
    </row>
    <row r="1041" spans="1:11">
      <c r="A1041" s="58">
        <v>5562326</v>
      </c>
      <c r="B1041" s="58" t="s">
        <v>2722</v>
      </c>
      <c r="C1041" s="58" t="s">
        <v>1193</v>
      </c>
      <c r="D1041" s="58" t="s">
        <v>1194</v>
      </c>
      <c r="E1041" s="58">
        <v>45284</v>
      </c>
      <c r="F1041" s="58" t="s">
        <v>293</v>
      </c>
      <c r="G1041" s="48">
        <v>30</v>
      </c>
      <c r="H1041" s="48">
        <v>2332000</v>
      </c>
      <c r="I1041" s="48">
        <v>6996000</v>
      </c>
      <c r="K1041" s="68" t="str">
        <f t="shared" si="16"/>
        <v>Спир</v>
      </c>
    </row>
    <row r="1042" spans="1:11">
      <c r="A1042" s="58">
        <v>5564769</v>
      </c>
      <c r="B1042" s="58" t="s">
        <v>2480</v>
      </c>
      <c r="C1042" s="58" t="s">
        <v>1181</v>
      </c>
      <c r="D1042" s="58" t="s">
        <v>1182</v>
      </c>
      <c r="E1042" s="58">
        <v>45433</v>
      </c>
      <c r="F1042" s="58" t="s">
        <v>297</v>
      </c>
      <c r="G1042" s="48">
        <v>40</v>
      </c>
      <c r="H1042" s="48">
        <v>2755000</v>
      </c>
      <c r="I1042" s="48">
        <v>11020000</v>
      </c>
      <c r="K1042" s="68" t="str">
        <f t="shared" si="16"/>
        <v>Спир</v>
      </c>
    </row>
    <row r="1043" spans="1:11">
      <c r="A1043" s="58">
        <v>5564770</v>
      </c>
      <c r="B1043" s="58" t="s">
        <v>2480</v>
      </c>
      <c r="C1043" s="58" t="s">
        <v>2723</v>
      </c>
      <c r="D1043" s="58" t="s">
        <v>2724</v>
      </c>
      <c r="E1043" s="58">
        <v>45433</v>
      </c>
      <c r="F1043" s="58" t="s">
        <v>297</v>
      </c>
      <c r="G1043" s="48">
        <v>100</v>
      </c>
      <c r="H1043" s="48">
        <v>2328999</v>
      </c>
      <c r="I1043" s="48">
        <v>23289990</v>
      </c>
      <c r="K1043" s="68" t="str">
        <f t="shared" si="16"/>
        <v>Спир</v>
      </c>
    </row>
    <row r="1044" spans="1:11">
      <c r="A1044" s="58">
        <v>5564771</v>
      </c>
      <c r="B1044" s="58" t="s">
        <v>2480</v>
      </c>
      <c r="C1044" s="58" t="s">
        <v>2601</v>
      </c>
      <c r="D1044" s="58" t="s">
        <v>2602</v>
      </c>
      <c r="E1044" s="58">
        <v>45433</v>
      </c>
      <c r="F1044" s="58" t="s">
        <v>297</v>
      </c>
      <c r="G1044" s="48">
        <v>110</v>
      </c>
      <c r="H1044" s="48">
        <v>2301200</v>
      </c>
      <c r="I1044" s="48">
        <v>25313200</v>
      </c>
      <c r="K1044" s="68" t="str">
        <f t="shared" si="16"/>
        <v>Спир</v>
      </c>
    </row>
    <row r="1045" spans="1:11">
      <c r="A1045" s="58">
        <v>5564774</v>
      </c>
      <c r="B1045" s="58" t="s">
        <v>2480</v>
      </c>
      <c r="C1045" s="58" t="s">
        <v>1167</v>
      </c>
      <c r="D1045" s="58" t="s">
        <v>1168</v>
      </c>
      <c r="E1045" s="58">
        <v>45284</v>
      </c>
      <c r="F1045" s="58" t="s">
        <v>293</v>
      </c>
      <c r="G1045" s="48">
        <v>200</v>
      </c>
      <c r="H1045" s="48">
        <v>2335000</v>
      </c>
      <c r="I1045" s="48">
        <v>46700000</v>
      </c>
      <c r="K1045" s="68" t="str">
        <f t="shared" si="16"/>
        <v>Спир</v>
      </c>
    </row>
    <row r="1046" spans="1:11">
      <c r="A1046" s="58">
        <v>5564775</v>
      </c>
      <c r="B1046" s="58" t="s">
        <v>2480</v>
      </c>
      <c r="C1046" s="58" t="s">
        <v>468</v>
      </c>
      <c r="D1046" s="58" t="s">
        <v>469</v>
      </c>
      <c r="E1046" s="58">
        <v>45284</v>
      </c>
      <c r="F1046" s="58" t="s">
        <v>293</v>
      </c>
      <c r="G1046" s="48">
        <v>100</v>
      </c>
      <c r="H1046" s="48">
        <v>2333288</v>
      </c>
      <c r="I1046" s="48">
        <v>23332880</v>
      </c>
      <c r="K1046" s="68" t="str">
        <f t="shared" si="16"/>
        <v>Спир</v>
      </c>
    </row>
    <row r="1047" spans="1:11">
      <c r="A1047" s="58">
        <v>5564776</v>
      </c>
      <c r="B1047" s="58" t="s">
        <v>2480</v>
      </c>
      <c r="C1047" s="58" t="s">
        <v>305</v>
      </c>
      <c r="D1047" s="58" t="s">
        <v>306</v>
      </c>
      <c r="E1047" s="58">
        <v>45284</v>
      </c>
      <c r="F1047" s="58" t="s">
        <v>293</v>
      </c>
      <c r="G1047" s="48">
        <v>600</v>
      </c>
      <c r="H1047" s="48">
        <v>2332899</v>
      </c>
      <c r="I1047" s="48">
        <v>139973940</v>
      </c>
      <c r="K1047" s="68" t="str">
        <f t="shared" si="16"/>
        <v>Спир</v>
      </c>
    </row>
    <row r="1048" spans="1:11">
      <c r="A1048" s="58">
        <v>5564777</v>
      </c>
      <c r="B1048" s="58" t="s">
        <v>2480</v>
      </c>
      <c r="C1048" s="58" t="s">
        <v>333</v>
      </c>
      <c r="D1048" s="58" t="s">
        <v>334</v>
      </c>
      <c r="E1048" s="58">
        <v>45284</v>
      </c>
      <c r="F1048" s="58" t="s">
        <v>293</v>
      </c>
      <c r="G1048" s="48">
        <v>1200</v>
      </c>
      <c r="H1048" s="48">
        <v>2332788</v>
      </c>
      <c r="I1048" s="48">
        <v>279934560</v>
      </c>
      <c r="K1048" s="68" t="str">
        <f t="shared" si="16"/>
        <v>Спир</v>
      </c>
    </row>
    <row r="1049" spans="1:11">
      <c r="A1049" s="58">
        <v>5564778</v>
      </c>
      <c r="B1049" s="58" t="s">
        <v>2480</v>
      </c>
      <c r="C1049" s="58" t="s">
        <v>498</v>
      </c>
      <c r="D1049" s="58" t="s">
        <v>499</v>
      </c>
      <c r="E1049" s="58">
        <v>45284</v>
      </c>
      <c r="F1049" s="58" t="s">
        <v>293</v>
      </c>
      <c r="G1049" s="48">
        <v>1530</v>
      </c>
      <c r="H1049" s="48">
        <v>2331345</v>
      </c>
      <c r="I1049" s="48">
        <v>356695785</v>
      </c>
      <c r="K1049" s="68" t="str">
        <f t="shared" si="16"/>
        <v>Спир</v>
      </c>
    </row>
    <row r="1050" spans="1:11">
      <c r="A1050" s="58">
        <v>5564779</v>
      </c>
      <c r="B1050" s="58" t="s">
        <v>2480</v>
      </c>
      <c r="C1050" s="58" t="s">
        <v>415</v>
      </c>
      <c r="D1050" s="58" t="s">
        <v>416</v>
      </c>
      <c r="E1050" s="58">
        <v>45284</v>
      </c>
      <c r="F1050" s="58" t="s">
        <v>293</v>
      </c>
      <c r="G1050" s="48">
        <v>2210</v>
      </c>
      <c r="H1050" s="48">
        <v>2331344</v>
      </c>
      <c r="I1050" s="48">
        <v>515227024</v>
      </c>
      <c r="K1050" s="68" t="str">
        <f t="shared" si="16"/>
        <v>Спир</v>
      </c>
    </row>
    <row r="1051" spans="1:11">
      <c r="A1051" s="58">
        <v>5565135</v>
      </c>
      <c r="B1051" s="58" t="s">
        <v>2480</v>
      </c>
      <c r="C1051" s="58" t="s">
        <v>135</v>
      </c>
      <c r="D1051" s="58" t="s">
        <v>136</v>
      </c>
      <c r="E1051" s="58">
        <v>18521</v>
      </c>
      <c r="F1051" s="58" t="s">
        <v>134</v>
      </c>
      <c r="G1051" s="48">
        <v>500</v>
      </c>
      <c r="H1051" s="48">
        <v>6325000</v>
      </c>
      <c r="I1051" s="48">
        <v>31625000</v>
      </c>
      <c r="K1051" s="68" t="str">
        <f t="shared" si="16"/>
        <v>Бард</v>
      </c>
    </row>
    <row r="1052" spans="1:11">
      <c r="A1052" s="58">
        <v>5565980</v>
      </c>
      <c r="B1052" s="58" t="s">
        <v>2480</v>
      </c>
      <c r="C1052" s="58" t="s">
        <v>534</v>
      </c>
      <c r="D1052" s="58" t="s">
        <v>535</v>
      </c>
      <c r="E1052" s="58">
        <v>45284</v>
      </c>
      <c r="F1052" s="58" t="s">
        <v>293</v>
      </c>
      <c r="G1052" s="48">
        <v>100</v>
      </c>
      <c r="H1052" s="48">
        <v>2350999</v>
      </c>
      <c r="I1052" s="48">
        <v>23509990</v>
      </c>
      <c r="K1052" s="68" t="str">
        <f t="shared" si="16"/>
        <v>Спир</v>
      </c>
    </row>
    <row r="1053" spans="1:11">
      <c r="A1053" s="58">
        <v>5565981</v>
      </c>
      <c r="B1053" s="58" t="s">
        <v>2480</v>
      </c>
      <c r="C1053" s="58" t="s">
        <v>1176</v>
      </c>
      <c r="D1053" s="58" t="s">
        <v>1177</v>
      </c>
      <c r="E1053" s="58">
        <v>45284</v>
      </c>
      <c r="F1053" s="58" t="s">
        <v>293</v>
      </c>
      <c r="G1053" s="48">
        <v>100</v>
      </c>
      <c r="H1053" s="48">
        <v>2335000</v>
      </c>
      <c r="I1053" s="48">
        <v>23350000</v>
      </c>
      <c r="K1053" s="68" t="str">
        <f t="shared" si="16"/>
        <v>Спир</v>
      </c>
    </row>
    <row r="1054" spans="1:11">
      <c r="A1054" s="58">
        <v>5565982</v>
      </c>
      <c r="B1054" s="58" t="s">
        <v>2480</v>
      </c>
      <c r="C1054" s="58" t="s">
        <v>2621</v>
      </c>
      <c r="D1054" s="58" t="s">
        <v>2622</v>
      </c>
      <c r="E1054" s="58">
        <v>45284</v>
      </c>
      <c r="F1054" s="58" t="s">
        <v>293</v>
      </c>
      <c r="G1054" s="48">
        <v>100</v>
      </c>
      <c r="H1054" s="48">
        <v>2332000</v>
      </c>
      <c r="I1054" s="48">
        <v>23320000</v>
      </c>
      <c r="K1054" s="68" t="str">
        <f t="shared" si="16"/>
        <v>Спир</v>
      </c>
    </row>
    <row r="1055" spans="1:11">
      <c r="A1055" s="58">
        <v>5565983</v>
      </c>
      <c r="B1055" s="58" t="s">
        <v>2480</v>
      </c>
      <c r="C1055" s="58" t="s">
        <v>2678</v>
      </c>
      <c r="D1055" s="58" t="s">
        <v>2679</v>
      </c>
      <c r="E1055" s="58">
        <v>45284</v>
      </c>
      <c r="F1055" s="58" t="s">
        <v>293</v>
      </c>
      <c r="G1055" s="48">
        <v>100</v>
      </c>
      <c r="H1055" s="48">
        <v>2332000</v>
      </c>
      <c r="I1055" s="48">
        <v>23320000</v>
      </c>
      <c r="K1055" s="68" t="str">
        <f t="shared" si="16"/>
        <v>Спир</v>
      </c>
    </row>
    <row r="1056" spans="1:11">
      <c r="A1056" s="58">
        <v>5565984</v>
      </c>
      <c r="B1056" s="58" t="s">
        <v>2480</v>
      </c>
      <c r="C1056" s="58" t="s">
        <v>415</v>
      </c>
      <c r="D1056" s="58" t="s">
        <v>416</v>
      </c>
      <c r="E1056" s="58">
        <v>45284</v>
      </c>
      <c r="F1056" s="58" t="s">
        <v>293</v>
      </c>
      <c r="G1056" s="48">
        <v>690</v>
      </c>
      <c r="H1056" s="48">
        <v>2331788</v>
      </c>
      <c r="I1056" s="48">
        <v>160893372</v>
      </c>
      <c r="K1056" s="68" t="str">
        <f t="shared" si="16"/>
        <v>Спир</v>
      </c>
    </row>
    <row r="1057" spans="1:11">
      <c r="A1057" s="58">
        <v>5568371</v>
      </c>
      <c r="B1057" s="58" t="s">
        <v>2484</v>
      </c>
      <c r="C1057" s="58" t="s">
        <v>423</v>
      </c>
      <c r="D1057" s="58" t="s">
        <v>341</v>
      </c>
      <c r="E1057" s="58">
        <v>45433</v>
      </c>
      <c r="F1057" s="58" t="s">
        <v>297</v>
      </c>
      <c r="G1057" s="48">
        <v>100</v>
      </c>
      <c r="H1057" s="48">
        <v>2679000</v>
      </c>
      <c r="I1057" s="48">
        <v>26790000</v>
      </c>
      <c r="K1057" s="68" t="str">
        <f t="shared" si="16"/>
        <v>Спир</v>
      </c>
    </row>
    <row r="1058" spans="1:11">
      <c r="A1058" s="58">
        <v>5568372</v>
      </c>
      <c r="B1058" s="58" t="s">
        <v>2484</v>
      </c>
      <c r="C1058" s="58" t="s">
        <v>2725</v>
      </c>
      <c r="D1058" s="58" t="s">
        <v>2726</v>
      </c>
      <c r="E1058" s="58">
        <v>45433</v>
      </c>
      <c r="F1058" s="58" t="s">
        <v>297</v>
      </c>
      <c r="G1058" s="48">
        <v>50</v>
      </c>
      <c r="H1058" s="48">
        <v>2358999</v>
      </c>
      <c r="I1058" s="48">
        <v>11794995</v>
      </c>
      <c r="K1058" s="68" t="str">
        <f t="shared" si="16"/>
        <v>Спир</v>
      </c>
    </row>
    <row r="1059" spans="1:11">
      <c r="A1059" s="58">
        <v>5568373</v>
      </c>
      <c r="B1059" s="58" t="s">
        <v>2484</v>
      </c>
      <c r="C1059" s="58" t="s">
        <v>2601</v>
      </c>
      <c r="D1059" s="58" t="s">
        <v>2602</v>
      </c>
      <c r="E1059" s="58">
        <v>45433</v>
      </c>
      <c r="F1059" s="58" t="s">
        <v>297</v>
      </c>
      <c r="G1059" s="48">
        <v>80</v>
      </c>
      <c r="H1059" s="48">
        <v>2307009</v>
      </c>
      <c r="I1059" s="48">
        <v>18456072</v>
      </c>
      <c r="K1059" s="68" t="str">
        <f t="shared" si="16"/>
        <v>Спир</v>
      </c>
    </row>
    <row r="1060" spans="1:11">
      <c r="A1060" s="58">
        <v>5568378</v>
      </c>
      <c r="B1060" s="58" t="s">
        <v>2484</v>
      </c>
      <c r="C1060" s="58" t="s">
        <v>415</v>
      </c>
      <c r="D1060" s="58" t="s">
        <v>416</v>
      </c>
      <c r="E1060" s="58">
        <v>45284</v>
      </c>
      <c r="F1060" s="58" t="s">
        <v>293</v>
      </c>
      <c r="G1060" s="48">
        <v>400</v>
      </c>
      <c r="H1060" s="48">
        <v>2333788</v>
      </c>
      <c r="I1060" s="48">
        <v>93351520</v>
      </c>
      <c r="K1060" s="68" t="str">
        <f t="shared" si="16"/>
        <v>Спир</v>
      </c>
    </row>
    <row r="1061" spans="1:11">
      <c r="A1061" s="58">
        <v>5568379</v>
      </c>
      <c r="B1061" s="58" t="s">
        <v>2484</v>
      </c>
      <c r="C1061" s="58" t="s">
        <v>331</v>
      </c>
      <c r="D1061" s="58" t="s">
        <v>332</v>
      </c>
      <c r="E1061" s="58">
        <v>45284</v>
      </c>
      <c r="F1061" s="58" t="s">
        <v>293</v>
      </c>
      <c r="G1061" s="48">
        <v>960</v>
      </c>
      <c r="H1061" s="48">
        <v>2333787</v>
      </c>
      <c r="I1061" s="48">
        <v>224043552</v>
      </c>
      <c r="K1061" s="68" t="str">
        <f t="shared" si="16"/>
        <v>Спир</v>
      </c>
    </row>
    <row r="1062" spans="1:11">
      <c r="A1062" s="58">
        <v>5568380</v>
      </c>
      <c r="B1062" s="58" t="s">
        <v>2484</v>
      </c>
      <c r="C1062" s="58" t="s">
        <v>502</v>
      </c>
      <c r="D1062" s="58" t="s">
        <v>503</v>
      </c>
      <c r="E1062" s="58">
        <v>45284</v>
      </c>
      <c r="F1062" s="58" t="s">
        <v>293</v>
      </c>
      <c r="G1062" s="48">
        <v>140</v>
      </c>
      <c r="H1062" s="48">
        <v>2332788</v>
      </c>
      <c r="I1062" s="48">
        <v>32659032</v>
      </c>
      <c r="K1062" s="68" t="str">
        <f t="shared" si="16"/>
        <v>Спир</v>
      </c>
    </row>
    <row r="1063" spans="1:11">
      <c r="A1063" s="58">
        <v>5568381</v>
      </c>
      <c r="B1063" s="58" t="s">
        <v>2484</v>
      </c>
      <c r="C1063" s="58" t="s">
        <v>323</v>
      </c>
      <c r="D1063" s="58" t="s">
        <v>324</v>
      </c>
      <c r="E1063" s="58">
        <v>45284</v>
      </c>
      <c r="F1063" s="58" t="s">
        <v>293</v>
      </c>
      <c r="G1063" s="48">
        <v>300</v>
      </c>
      <c r="H1063" s="48">
        <v>2332000</v>
      </c>
      <c r="I1063" s="48">
        <v>69960000</v>
      </c>
      <c r="K1063" s="68" t="str">
        <f t="shared" si="16"/>
        <v>Спир</v>
      </c>
    </row>
    <row r="1064" spans="1:11">
      <c r="A1064" s="58">
        <v>5568382</v>
      </c>
      <c r="B1064" s="58" t="s">
        <v>2484</v>
      </c>
      <c r="C1064" s="58" t="s">
        <v>2650</v>
      </c>
      <c r="D1064" s="58" t="s">
        <v>2651</v>
      </c>
      <c r="E1064" s="58">
        <v>45284</v>
      </c>
      <c r="F1064" s="58" t="s">
        <v>293</v>
      </c>
      <c r="G1064" s="48">
        <v>500</v>
      </c>
      <c r="H1064" s="48">
        <v>2331340</v>
      </c>
      <c r="I1064" s="48">
        <v>116567000</v>
      </c>
      <c r="K1064" s="68" t="str">
        <f t="shared" si="16"/>
        <v>Спир</v>
      </c>
    </row>
    <row r="1065" spans="1:11">
      <c r="A1065" s="58">
        <v>5568772</v>
      </c>
      <c r="B1065" s="58" t="s">
        <v>2484</v>
      </c>
      <c r="C1065" s="58" t="s">
        <v>132</v>
      </c>
      <c r="D1065" s="58" t="s">
        <v>133</v>
      </c>
      <c r="E1065" s="58">
        <v>18521</v>
      </c>
      <c r="F1065" s="58" t="s">
        <v>134</v>
      </c>
      <c r="G1065" s="48">
        <v>200</v>
      </c>
      <c r="H1065" s="48">
        <v>6325205</v>
      </c>
      <c r="I1065" s="48">
        <v>12650410</v>
      </c>
      <c r="K1065" s="68" t="str">
        <f t="shared" si="16"/>
        <v>Бард</v>
      </c>
    </row>
    <row r="1066" spans="1:11">
      <c r="A1066" s="58">
        <v>5568773</v>
      </c>
      <c r="B1066" s="58" t="s">
        <v>2484</v>
      </c>
      <c r="C1066" s="58" t="s">
        <v>135</v>
      </c>
      <c r="D1066" s="58" t="s">
        <v>136</v>
      </c>
      <c r="E1066" s="58">
        <v>18521</v>
      </c>
      <c r="F1066" s="58" t="s">
        <v>134</v>
      </c>
      <c r="G1066" s="48">
        <v>300</v>
      </c>
      <c r="H1066" s="48">
        <v>6325000</v>
      </c>
      <c r="I1066" s="48">
        <v>18975000</v>
      </c>
      <c r="K1066" s="68" t="str">
        <f t="shared" si="16"/>
        <v>Бард</v>
      </c>
    </row>
    <row r="1067" spans="1:11">
      <c r="A1067" s="58">
        <v>5569630</v>
      </c>
      <c r="B1067" s="58" t="s">
        <v>2484</v>
      </c>
      <c r="C1067" s="58" t="s">
        <v>348</v>
      </c>
      <c r="D1067" s="58" t="s">
        <v>349</v>
      </c>
      <c r="E1067" s="58">
        <v>45284</v>
      </c>
      <c r="F1067" s="58" t="s">
        <v>293</v>
      </c>
      <c r="G1067" s="48">
        <v>1540</v>
      </c>
      <c r="H1067" s="48">
        <v>2333999</v>
      </c>
      <c r="I1067" s="48">
        <v>359435846</v>
      </c>
      <c r="K1067" s="68" t="str">
        <f t="shared" si="16"/>
        <v>Спир</v>
      </c>
    </row>
    <row r="1068" spans="1:11">
      <c r="A1068" s="58">
        <v>5569631</v>
      </c>
      <c r="B1068" s="58" t="s">
        <v>2484</v>
      </c>
      <c r="C1068" s="58" t="s">
        <v>590</v>
      </c>
      <c r="D1068" s="58" t="s">
        <v>591</v>
      </c>
      <c r="E1068" s="58">
        <v>45284</v>
      </c>
      <c r="F1068" s="58" t="s">
        <v>293</v>
      </c>
      <c r="G1068" s="48">
        <v>100</v>
      </c>
      <c r="H1068" s="48">
        <v>2333988</v>
      </c>
      <c r="I1068" s="48">
        <v>23339880</v>
      </c>
      <c r="K1068" s="68" t="str">
        <f t="shared" si="16"/>
        <v>Спир</v>
      </c>
    </row>
    <row r="1069" spans="1:11">
      <c r="A1069" s="58">
        <v>5569632</v>
      </c>
      <c r="B1069" s="58" t="s">
        <v>2484</v>
      </c>
      <c r="C1069" s="58" t="s">
        <v>356</v>
      </c>
      <c r="D1069" s="58" t="s">
        <v>357</v>
      </c>
      <c r="E1069" s="58">
        <v>45284</v>
      </c>
      <c r="F1069" s="58" t="s">
        <v>293</v>
      </c>
      <c r="G1069" s="48">
        <v>50</v>
      </c>
      <c r="H1069" s="48">
        <v>2333888</v>
      </c>
      <c r="I1069" s="48">
        <v>11669440</v>
      </c>
      <c r="K1069" s="68" t="str">
        <f t="shared" si="16"/>
        <v>Спир</v>
      </c>
    </row>
    <row r="1070" spans="1:11">
      <c r="A1070" s="58">
        <v>5572063</v>
      </c>
      <c r="B1070" s="58" t="s">
        <v>2495</v>
      </c>
      <c r="C1070" s="58" t="s">
        <v>2727</v>
      </c>
      <c r="D1070" s="58" t="s">
        <v>2728</v>
      </c>
      <c r="E1070" s="58">
        <v>45433</v>
      </c>
      <c r="F1070" s="58" t="s">
        <v>297</v>
      </c>
      <c r="G1070" s="48">
        <v>50</v>
      </c>
      <c r="H1070" s="48">
        <v>2637111</v>
      </c>
      <c r="I1070" s="48">
        <v>13185555</v>
      </c>
      <c r="K1070" s="68" t="str">
        <f t="shared" si="16"/>
        <v>Спир</v>
      </c>
    </row>
    <row r="1071" spans="1:11">
      <c r="A1071" s="58">
        <v>5572064</v>
      </c>
      <c r="B1071" s="58" t="s">
        <v>2495</v>
      </c>
      <c r="C1071" s="58" t="s">
        <v>360</v>
      </c>
      <c r="D1071" s="58" t="s">
        <v>361</v>
      </c>
      <c r="E1071" s="58">
        <v>45433</v>
      </c>
      <c r="F1071" s="58" t="s">
        <v>297</v>
      </c>
      <c r="G1071" s="48">
        <v>100</v>
      </c>
      <c r="H1071" s="48">
        <v>2322788</v>
      </c>
      <c r="I1071" s="48">
        <v>23227880</v>
      </c>
      <c r="K1071" s="68" t="str">
        <f t="shared" si="16"/>
        <v>Спир</v>
      </c>
    </row>
    <row r="1072" spans="1:11">
      <c r="A1072" s="58">
        <v>5572065</v>
      </c>
      <c r="B1072" s="58" t="s">
        <v>2495</v>
      </c>
      <c r="C1072" s="58" t="s">
        <v>2601</v>
      </c>
      <c r="D1072" s="58" t="s">
        <v>2602</v>
      </c>
      <c r="E1072" s="58">
        <v>45433</v>
      </c>
      <c r="F1072" s="58" t="s">
        <v>297</v>
      </c>
      <c r="G1072" s="48">
        <v>80</v>
      </c>
      <c r="H1072" s="48">
        <v>2235999</v>
      </c>
      <c r="I1072" s="48">
        <v>17887992</v>
      </c>
      <c r="K1072" s="68" t="str">
        <f t="shared" si="16"/>
        <v>Спир</v>
      </c>
    </row>
    <row r="1073" spans="1:11">
      <c r="A1073" s="58">
        <v>5572082</v>
      </c>
      <c r="B1073" s="58" t="s">
        <v>2495</v>
      </c>
      <c r="C1073" s="58" t="s">
        <v>516</v>
      </c>
      <c r="D1073" s="58" t="s">
        <v>517</v>
      </c>
      <c r="E1073" s="58">
        <v>45284</v>
      </c>
      <c r="F1073" s="58" t="s">
        <v>293</v>
      </c>
      <c r="G1073" s="48">
        <v>50</v>
      </c>
      <c r="H1073" s="48">
        <v>2341000</v>
      </c>
      <c r="I1073" s="48">
        <v>11705000</v>
      </c>
      <c r="K1073" s="68" t="str">
        <f t="shared" si="16"/>
        <v>Спир</v>
      </c>
    </row>
    <row r="1074" spans="1:11">
      <c r="A1074" s="58">
        <v>5572083</v>
      </c>
      <c r="B1074" s="58" t="s">
        <v>2495</v>
      </c>
      <c r="C1074" s="58" t="s">
        <v>313</v>
      </c>
      <c r="D1074" s="58" t="s">
        <v>314</v>
      </c>
      <c r="E1074" s="58">
        <v>45284</v>
      </c>
      <c r="F1074" s="58" t="s">
        <v>293</v>
      </c>
      <c r="G1074" s="48">
        <v>200</v>
      </c>
      <c r="H1074" s="48">
        <v>2332000</v>
      </c>
      <c r="I1074" s="48">
        <v>46640000</v>
      </c>
      <c r="K1074" s="68" t="str">
        <f t="shared" si="16"/>
        <v>Спир</v>
      </c>
    </row>
    <row r="1075" spans="1:11">
      <c r="A1075" s="58">
        <v>5572420</v>
      </c>
      <c r="B1075" s="58" t="s">
        <v>2495</v>
      </c>
      <c r="C1075" s="58" t="s">
        <v>135</v>
      </c>
      <c r="D1075" s="58" t="s">
        <v>136</v>
      </c>
      <c r="E1075" s="58">
        <v>18521</v>
      </c>
      <c r="F1075" s="58" t="s">
        <v>134</v>
      </c>
      <c r="G1075" s="48">
        <v>800</v>
      </c>
      <c r="H1075" s="48">
        <v>6325000</v>
      </c>
      <c r="I1075" s="48">
        <v>50600000</v>
      </c>
      <c r="K1075" s="68" t="str">
        <f t="shared" si="16"/>
        <v>Бард</v>
      </c>
    </row>
    <row r="1076" spans="1:11">
      <c r="A1076" s="58">
        <v>5573226</v>
      </c>
      <c r="B1076" s="58" t="s">
        <v>2495</v>
      </c>
      <c r="C1076" s="58" t="s">
        <v>2601</v>
      </c>
      <c r="D1076" s="58" t="s">
        <v>2602</v>
      </c>
      <c r="E1076" s="58">
        <v>9945433</v>
      </c>
      <c r="F1076" s="58" t="s">
        <v>2729</v>
      </c>
      <c r="G1076" s="48">
        <v>200</v>
      </c>
      <c r="H1076" s="48">
        <v>2255575</v>
      </c>
      <c r="I1076" s="48">
        <v>45111500</v>
      </c>
      <c r="K1076" s="68" t="str">
        <f t="shared" si="16"/>
        <v>Спир</v>
      </c>
    </row>
    <row r="1077" spans="1:11">
      <c r="A1077" s="58">
        <v>5573231</v>
      </c>
      <c r="B1077" s="58" t="s">
        <v>2495</v>
      </c>
      <c r="C1077" s="58" t="s">
        <v>294</v>
      </c>
      <c r="D1077" s="58" t="s">
        <v>295</v>
      </c>
      <c r="E1077" s="58">
        <v>45284</v>
      </c>
      <c r="F1077" s="58" t="s">
        <v>293</v>
      </c>
      <c r="G1077" s="48">
        <v>300</v>
      </c>
      <c r="H1077" s="48">
        <v>2331788</v>
      </c>
      <c r="I1077" s="48">
        <v>69953640</v>
      </c>
      <c r="K1077" s="68" t="str">
        <f t="shared" si="16"/>
        <v>Спир</v>
      </c>
    </row>
    <row r="1078" spans="1:11">
      <c r="A1078" s="58">
        <v>5573232</v>
      </c>
      <c r="B1078" s="58" t="s">
        <v>2495</v>
      </c>
      <c r="C1078" s="58" t="s">
        <v>2650</v>
      </c>
      <c r="D1078" s="58" t="s">
        <v>2651</v>
      </c>
      <c r="E1078" s="58">
        <v>45284</v>
      </c>
      <c r="F1078" s="58" t="s">
        <v>293</v>
      </c>
      <c r="G1078" s="48">
        <v>200</v>
      </c>
      <c r="H1078" s="48">
        <v>2331340</v>
      </c>
      <c r="I1078" s="48">
        <v>46626800</v>
      </c>
      <c r="K1078" s="68" t="str">
        <f t="shared" si="16"/>
        <v>Спир</v>
      </c>
    </row>
    <row r="1079" spans="1:11">
      <c r="A1079" s="58">
        <v>5575648</v>
      </c>
      <c r="B1079" s="58" t="s">
        <v>2730</v>
      </c>
      <c r="C1079" s="58" t="s">
        <v>2731</v>
      </c>
      <c r="D1079" s="58" t="s">
        <v>2732</v>
      </c>
      <c r="E1079" s="58">
        <v>45433</v>
      </c>
      <c r="F1079" s="58" t="s">
        <v>297</v>
      </c>
      <c r="G1079" s="48">
        <v>50</v>
      </c>
      <c r="H1079" s="48">
        <v>2370370</v>
      </c>
      <c r="I1079" s="48">
        <v>11851850</v>
      </c>
      <c r="K1079" s="68" t="str">
        <f t="shared" si="16"/>
        <v>Спир</v>
      </c>
    </row>
    <row r="1080" spans="1:11">
      <c r="A1080" s="58">
        <v>5575649</v>
      </c>
      <c r="B1080" s="58" t="s">
        <v>2730</v>
      </c>
      <c r="C1080" s="58" t="s">
        <v>1169</v>
      </c>
      <c r="D1080" s="58" t="s">
        <v>1170</v>
      </c>
      <c r="E1080" s="58">
        <v>45433</v>
      </c>
      <c r="F1080" s="58" t="s">
        <v>297</v>
      </c>
      <c r="G1080" s="48">
        <v>90</v>
      </c>
      <c r="H1080" s="48">
        <v>2289999</v>
      </c>
      <c r="I1080" s="48">
        <v>20609991</v>
      </c>
      <c r="K1080" s="68" t="str">
        <f t="shared" si="16"/>
        <v>Спир</v>
      </c>
    </row>
    <row r="1081" spans="1:11">
      <c r="A1081" s="58">
        <v>5575650</v>
      </c>
      <c r="B1081" s="58" t="s">
        <v>2730</v>
      </c>
      <c r="C1081" s="58" t="s">
        <v>2733</v>
      </c>
      <c r="D1081" s="58" t="s">
        <v>2734</v>
      </c>
      <c r="E1081" s="58">
        <v>45433</v>
      </c>
      <c r="F1081" s="58" t="s">
        <v>297</v>
      </c>
      <c r="G1081" s="48">
        <v>90</v>
      </c>
      <c r="H1081" s="48">
        <v>2268788</v>
      </c>
      <c r="I1081" s="48">
        <v>20419092</v>
      </c>
      <c r="K1081" s="68" t="str">
        <f t="shared" si="16"/>
        <v>Спир</v>
      </c>
    </row>
    <row r="1082" spans="1:11">
      <c r="A1082" s="58">
        <v>5575669</v>
      </c>
      <c r="B1082" s="58" t="s">
        <v>2730</v>
      </c>
      <c r="C1082" s="58" t="s">
        <v>2735</v>
      </c>
      <c r="D1082" s="58" t="s">
        <v>2736</v>
      </c>
      <c r="E1082" s="58">
        <v>45284</v>
      </c>
      <c r="F1082" s="58" t="s">
        <v>293</v>
      </c>
      <c r="G1082" s="48">
        <v>200</v>
      </c>
      <c r="H1082" s="48">
        <v>2332700</v>
      </c>
      <c r="I1082" s="48">
        <v>46654000</v>
      </c>
      <c r="K1082" s="68" t="str">
        <f t="shared" si="16"/>
        <v>Спир</v>
      </c>
    </row>
    <row r="1083" spans="1:11">
      <c r="A1083" s="58">
        <v>5575670</v>
      </c>
      <c r="B1083" s="58" t="s">
        <v>2730</v>
      </c>
      <c r="C1083" s="58" t="s">
        <v>331</v>
      </c>
      <c r="D1083" s="58" t="s">
        <v>332</v>
      </c>
      <c r="E1083" s="58">
        <v>45284</v>
      </c>
      <c r="F1083" s="58" t="s">
        <v>293</v>
      </c>
      <c r="G1083" s="48">
        <v>480</v>
      </c>
      <c r="H1083" s="48">
        <v>2331341</v>
      </c>
      <c r="I1083" s="48">
        <v>111904368</v>
      </c>
      <c r="K1083" s="68" t="str">
        <f t="shared" si="16"/>
        <v>Спир</v>
      </c>
    </row>
    <row r="1084" spans="1:11">
      <c r="A1084" s="58">
        <v>5575671</v>
      </c>
      <c r="B1084" s="58" t="s">
        <v>2730</v>
      </c>
      <c r="C1084" s="58" t="s">
        <v>1205</v>
      </c>
      <c r="D1084" s="58" t="s">
        <v>1206</v>
      </c>
      <c r="E1084" s="58">
        <v>45284</v>
      </c>
      <c r="F1084" s="58" t="s">
        <v>293</v>
      </c>
      <c r="G1084" s="48">
        <v>300</v>
      </c>
      <c r="H1084" s="48">
        <v>2331340</v>
      </c>
      <c r="I1084" s="48">
        <v>69940200</v>
      </c>
      <c r="K1084" s="68" t="str">
        <f t="shared" si="16"/>
        <v>Спир</v>
      </c>
    </row>
    <row r="1085" spans="1:11">
      <c r="A1085" s="58">
        <v>5575672</v>
      </c>
      <c r="B1085" s="58" t="s">
        <v>2730</v>
      </c>
      <c r="C1085" s="58" t="s">
        <v>1205</v>
      </c>
      <c r="D1085" s="58" t="s">
        <v>1206</v>
      </c>
      <c r="E1085" s="58">
        <v>45284</v>
      </c>
      <c r="F1085" s="58" t="s">
        <v>293</v>
      </c>
      <c r="G1085" s="48">
        <v>300</v>
      </c>
      <c r="H1085" s="48">
        <v>2331340</v>
      </c>
      <c r="I1085" s="48">
        <v>69940200</v>
      </c>
      <c r="K1085" s="68" t="str">
        <f t="shared" si="16"/>
        <v>Спир</v>
      </c>
    </row>
    <row r="1086" spans="1:11">
      <c r="A1086" s="58">
        <v>5576040</v>
      </c>
      <c r="B1086" s="58" t="s">
        <v>2730</v>
      </c>
      <c r="C1086" s="58" t="s">
        <v>201</v>
      </c>
      <c r="D1086" s="58" t="s">
        <v>202</v>
      </c>
      <c r="E1086" s="58">
        <v>18521</v>
      </c>
      <c r="F1086" s="58" t="s">
        <v>134</v>
      </c>
      <c r="G1086" s="48">
        <v>100</v>
      </c>
      <c r="H1086" s="48">
        <v>6328000</v>
      </c>
      <c r="I1086" s="48">
        <v>6328000</v>
      </c>
      <c r="K1086" s="68" t="str">
        <f t="shared" si="16"/>
        <v>Бард</v>
      </c>
    </row>
    <row r="1087" spans="1:11">
      <c r="A1087" s="58">
        <v>5576041</v>
      </c>
      <c r="B1087" s="58" t="s">
        <v>2730</v>
      </c>
      <c r="C1087" s="58" t="s">
        <v>2644</v>
      </c>
      <c r="D1087" s="58" t="s">
        <v>2645</v>
      </c>
      <c r="E1087" s="58">
        <v>18521</v>
      </c>
      <c r="F1087" s="58" t="s">
        <v>134</v>
      </c>
      <c r="G1087" s="48">
        <v>100</v>
      </c>
      <c r="H1087" s="48">
        <v>6326000</v>
      </c>
      <c r="I1087" s="48">
        <v>6326000</v>
      </c>
      <c r="K1087" s="68" t="str">
        <f t="shared" si="16"/>
        <v>Бард</v>
      </c>
    </row>
    <row r="1088" spans="1:11">
      <c r="A1088" s="58">
        <v>5576042</v>
      </c>
      <c r="B1088" s="58" t="s">
        <v>2730</v>
      </c>
      <c r="C1088" s="58" t="s">
        <v>132</v>
      </c>
      <c r="D1088" s="58" t="s">
        <v>133</v>
      </c>
      <c r="E1088" s="58">
        <v>18521</v>
      </c>
      <c r="F1088" s="58" t="s">
        <v>134</v>
      </c>
      <c r="G1088" s="48">
        <v>200</v>
      </c>
      <c r="H1088" s="48">
        <v>6325205</v>
      </c>
      <c r="I1088" s="48">
        <v>12650410</v>
      </c>
      <c r="K1088" s="68" t="str">
        <f t="shared" si="16"/>
        <v>Бард</v>
      </c>
    </row>
    <row r="1089" spans="1:11">
      <c r="A1089" s="58">
        <v>5576043</v>
      </c>
      <c r="B1089" s="58" t="s">
        <v>2730</v>
      </c>
      <c r="C1089" s="58" t="s">
        <v>135</v>
      </c>
      <c r="D1089" s="58" t="s">
        <v>136</v>
      </c>
      <c r="E1089" s="58">
        <v>18521</v>
      </c>
      <c r="F1089" s="58" t="s">
        <v>134</v>
      </c>
      <c r="G1089" s="48">
        <v>100</v>
      </c>
      <c r="H1089" s="48">
        <v>6325000</v>
      </c>
      <c r="I1089" s="48">
        <v>6325000</v>
      </c>
      <c r="K1089" s="68" t="str">
        <f t="shared" si="16"/>
        <v>Бард</v>
      </c>
    </row>
    <row r="1090" spans="1:11">
      <c r="A1090" s="58">
        <v>5576894</v>
      </c>
      <c r="B1090" s="58" t="s">
        <v>2730</v>
      </c>
      <c r="C1090" s="58" t="s">
        <v>2733</v>
      </c>
      <c r="D1090" s="58" t="s">
        <v>2734</v>
      </c>
      <c r="E1090" s="58">
        <v>45433</v>
      </c>
      <c r="F1090" s="58" t="s">
        <v>297</v>
      </c>
      <c r="G1090" s="48">
        <v>10</v>
      </c>
      <c r="H1090" s="48">
        <v>2228788</v>
      </c>
      <c r="I1090" s="48">
        <v>2228788</v>
      </c>
      <c r="K1090" s="68" t="str">
        <f t="shared" si="16"/>
        <v>Спир</v>
      </c>
    </row>
    <row r="1091" spans="1:11">
      <c r="A1091" s="58">
        <v>5576902</v>
      </c>
      <c r="B1091" s="58" t="s">
        <v>2730</v>
      </c>
      <c r="C1091" s="58" t="s">
        <v>464</v>
      </c>
      <c r="D1091" s="58" t="s">
        <v>465</v>
      </c>
      <c r="E1091" s="58">
        <v>45284</v>
      </c>
      <c r="F1091" s="58" t="s">
        <v>293</v>
      </c>
      <c r="G1091" s="48">
        <v>160</v>
      </c>
      <c r="H1091" s="48">
        <v>2350999</v>
      </c>
      <c r="I1091" s="48">
        <v>37615984</v>
      </c>
      <c r="K1091" s="68" t="str">
        <f t="shared" si="16"/>
        <v>Спир</v>
      </c>
    </row>
    <row r="1092" spans="1:11">
      <c r="A1092" s="58">
        <v>5576903</v>
      </c>
      <c r="B1092" s="58" t="s">
        <v>2730</v>
      </c>
      <c r="C1092" s="58" t="s">
        <v>2737</v>
      </c>
      <c r="D1092" s="58" t="s">
        <v>2738</v>
      </c>
      <c r="E1092" s="58">
        <v>45284</v>
      </c>
      <c r="F1092" s="58" t="s">
        <v>293</v>
      </c>
      <c r="G1092" s="48">
        <v>1000</v>
      </c>
      <c r="H1092" s="48">
        <v>2333777</v>
      </c>
      <c r="I1092" s="48">
        <v>233377700</v>
      </c>
      <c r="K1092" s="68" t="str">
        <f t="shared" si="16"/>
        <v>Спир</v>
      </c>
    </row>
    <row r="1093" spans="1:11">
      <c r="A1093" s="58">
        <v>5576904</v>
      </c>
      <c r="B1093" s="58" t="s">
        <v>2730</v>
      </c>
      <c r="C1093" s="58" t="s">
        <v>2650</v>
      </c>
      <c r="D1093" s="58" t="s">
        <v>2651</v>
      </c>
      <c r="E1093" s="58">
        <v>45284</v>
      </c>
      <c r="F1093" s="58" t="s">
        <v>293</v>
      </c>
      <c r="G1093" s="48">
        <v>300</v>
      </c>
      <c r="H1093" s="48">
        <v>2331340</v>
      </c>
      <c r="I1093" s="48">
        <v>69940200</v>
      </c>
      <c r="K1093" s="68" t="str">
        <f t="shared" ref="K1093:K1130" si="17">LEFT(F1093,4)</f>
        <v>Спир</v>
      </c>
    </row>
    <row r="1094" spans="1:11">
      <c r="A1094" s="58">
        <v>5579266</v>
      </c>
      <c r="B1094" s="58" t="s">
        <v>2739</v>
      </c>
      <c r="C1094" s="58" t="s">
        <v>2740</v>
      </c>
      <c r="D1094" s="58" t="s">
        <v>2741</v>
      </c>
      <c r="E1094" s="58">
        <v>45433</v>
      </c>
      <c r="F1094" s="58" t="s">
        <v>297</v>
      </c>
      <c r="G1094" s="48">
        <v>40</v>
      </c>
      <c r="H1094" s="48">
        <v>2329999.9900000002</v>
      </c>
      <c r="I1094" s="48">
        <v>9319999.9600000009</v>
      </c>
      <c r="K1094" s="68" t="str">
        <f t="shared" si="17"/>
        <v>Спир</v>
      </c>
    </row>
    <row r="1095" spans="1:11">
      <c r="A1095" s="58">
        <v>5579267</v>
      </c>
      <c r="B1095" s="58" t="s">
        <v>2739</v>
      </c>
      <c r="C1095" s="58" t="s">
        <v>2631</v>
      </c>
      <c r="D1095" s="58" t="s">
        <v>2632</v>
      </c>
      <c r="E1095" s="58">
        <v>45433</v>
      </c>
      <c r="F1095" s="58" t="s">
        <v>297</v>
      </c>
      <c r="G1095" s="48">
        <v>190</v>
      </c>
      <c r="H1095" s="48">
        <v>2328123</v>
      </c>
      <c r="I1095" s="48">
        <v>44234337</v>
      </c>
      <c r="K1095" s="68" t="str">
        <f t="shared" si="17"/>
        <v>Спир</v>
      </c>
    </row>
    <row r="1096" spans="1:11">
      <c r="A1096" s="58">
        <v>5579285</v>
      </c>
      <c r="B1096" s="58" t="s">
        <v>2739</v>
      </c>
      <c r="C1096" s="58" t="s">
        <v>313</v>
      </c>
      <c r="D1096" s="58" t="s">
        <v>314</v>
      </c>
      <c r="E1096" s="58">
        <v>45284</v>
      </c>
      <c r="F1096" s="58" t="s">
        <v>293</v>
      </c>
      <c r="G1096" s="48">
        <v>400</v>
      </c>
      <c r="H1096" s="48">
        <v>2332999</v>
      </c>
      <c r="I1096" s="48">
        <v>93319960</v>
      </c>
      <c r="K1096" s="68" t="str">
        <f t="shared" si="17"/>
        <v>Спир</v>
      </c>
    </row>
    <row r="1097" spans="1:11">
      <c r="A1097" s="58">
        <v>5579286</v>
      </c>
      <c r="B1097" s="58" t="s">
        <v>2739</v>
      </c>
      <c r="C1097" s="58" t="s">
        <v>434</v>
      </c>
      <c r="D1097" s="58" t="s">
        <v>435</v>
      </c>
      <c r="E1097" s="58">
        <v>45284</v>
      </c>
      <c r="F1097" s="58" t="s">
        <v>293</v>
      </c>
      <c r="G1097" s="48">
        <v>100</v>
      </c>
      <c r="H1097" s="48">
        <v>2332788</v>
      </c>
      <c r="I1097" s="48">
        <v>23327880</v>
      </c>
      <c r="K1097" s="68" t="str">
        <f t="shared" si="17"/>
        <v>Спир</v>
      </c>
    </row>
    <row r="1098" spans="1:11">
      <c r="A1098" s="58">
        <v>5579287</v>
      </c>
      <c r="B1098" s="58" t="s">
        <v>2739</v>
      </c>
      <c r="C1098" s="58" t="s">
        <v>604</v>
      </c>
      <c r="D1098" s="58" t="s">
        <v>605</v>
      </c>
      <c r="E1098" s="58">
        <v>45284</v>
      </c>
      <c r="F1098" s="58" t="s">
        <v>293</v>
      </c>
      <c r="G1098" s="48">
        <v>100</v>
      </c>
      <c r="H1098" s="48">
        <v>2332788</v>
      </c>
      <c r="I1098" s="48">
        <v>23327880</v>
      </c>
      <c r="K1098" s="68" t="str">
        <f t="shared" si="17"/>
        <v>Спир</v>
      </c>
    </row>
    <row r="1099" spans="1:11">
      <c r="A1099" s="58">
        <v>5579288</v>
      </c>
      <c r="B1099" s="58" t="s">
        <v>2739</v>
      </c>
      <c r="C1099" s="58" t="s">
        <v>298</v>
      </c>
      <c r="D1099" s="58" t="s">
        <v>299</v>
      </c>
      <c r="E1099" s="58">
        <v>45284</v>
      </c>
      <c r="F1099" s="58" t="s">
        <v>293</v>
      </c>
      <c r="G1099" s="48">
        <v>1200</v>
      </c>
      <c r="H1099" s="48">
        <v>2331377</v>
      </c>
      <c r="I1099" s="48">
        <v>279765240</v>
      </c>
      <c r="K1099" s="68" t="str">
        <f t="shared" si="17"/>
        <v>Спир</v>
      </c>
    </row>
    <row r="1100" spans="1:11">
      <c r="A1100" s="58">
        <v>5579636</v>
      </c>
      <c r="B1100" s="58" t="s">
        <v>2739</v>
      </c>
      <c r="C1100" s="58" t="s">
        <v>135</v>
      </c>
      <c r="D1100" s="58" t="s">
        <v>136</v>
      </c>
      <c r="E1100" s="58">
        <v>18521</v>
      </c>
      <c r="F1100" s="58" t="s">
        <v>134</v>
      </c>
      <c r="G1100" s="48">
        <v>400</v>
      </c>
      <c r="H1100" s="48">
        <v>6325000</v>
      </c>
      <c r="I1100" s="48">
        <v>25300000</v>
      </c>
      <c r="K1100" s="68" t="str">
        <f t="shared" si="17"/>
        <v>Бард</v>
      </c>
    </row>
    <row r="1101" spans="1:11">
      <c r="A1101" s="58">
        <v>5580517</v>
      </c>
      <c r="B1101" s="58" t="s">
        <v>2739</v>
      </c>
      <c r="C1101" s="58" t="s">
        <v>2601</v>
      </c>
      <c r="D1101" s="58" t="s">
        <v>2602</v>
      </c>
      <c r="E1101" s="58">
        <v>9945433</v>
      </c>
      <c r="F1101" s="58" t="s">
        <v>2729</v>
      </c>
      <c r="G1101" s="48">
        <v>200</v>
      </c>
      <c r="H1101" s="48">
        <v>2300999</v>
      </c>
      <c r="I1101" s="48">
        <v>46019980</v>
      </c>
      <c r="K1101" s="68" t="str">
        <f t="shared" si="17"/>
        <v>Спир</v>
      </c>
    </row>
    <row r="1102" spans="1:11">
      <c r="A1102" s="58">
        <v>5580518</v>
      </c>
      <c r="B1102" s="58" t="s">
        <v>2739</v>
      </c>
      <c r="C1102" s="58" t="s">
        <v>2631</v>
      </c>
      <c r="D1102" s="58" t="s">
        <v>2632</v>
      </c>
      <c r="E1102" s="58">
        <v>9945433</v>
      </c>
      <c r="F1102" s="58" t="s">
        <v>2729</v>
      </c>
      <c r="G1102" s="48">
        <v>200</v>
      </c>
      <c r="H1102" s="48">
        <v>2300123</v>
      </c>
      <c r="I1102" s="48">
        <v>46002460</v>
      </c>
      <c r="K1102" s="68" t="str">
        <f t="shared" si="17"/>
        <v>Спир</v>
      </c>
    </row>
    <row r="1103" spans="1:11">
      <c r="A1103" s="58">
        <v>5580525</v>
      </c>
      <c r="B1103" s="58" t="s">
        <v>2739</v>
      </c>
      <c r="C1103" s="58" t="s">
        <v>610</v>
      </c>
      <c r="D1103" s="58" t="s">
        <v>611</v>
      </c>
      <c r="E1103" s="58">
        <v>45284</v>
      </c>
      <c r="F1103" s="58" t="s">
        <v>293</v>
      </c>
      <c r="G1103" s="48">
        <v>3170</v>
      </c>
      <c r="H1103" s="48">
        <v>2332788</v>
      </c>
      <c r="I1103" s="48">
        <v>739493796</v>
      </c>
      <c r="K1103" s="68" t="str">
        <f t="shared" si="17"/>
        <v>Спир</v>
      </c>
    </row>
    <row r="1104" spans="1:11">
      <c r="A1104" s="58">
        <v>5582647</v>
      </c>
      <c r="B1104" s="58" t="s">
        <v>2498</v>
      </c>
      <c r="C1104" s="58" t="s">
        <v>128</v>
      </c>
      <c r="D1104" s="58" t="s">
        <v>129</v>
      </c>
      <c r="E1104" s="58">
        <v>45433</v>
      </c>
      <c r="F1104" s="58" t="s">
        <v>297</v>
      </c>
      <c r="G1104" s="48">
        <v>100</v>
      </c>
      <c r="H1104" s="48">
        <v>2359200</v>
      </c>
      <c r="I1104" s="48">
        <v>23592000</v>
      </c>
      <c r="K1104" s="68" t="str">
        <f t="shared" si="17"/>
        <v>Спир</v>
      </c>
    </row>
    <row r="1105" spans="1:11">
      <c r="A1105" s="58">
        <v>5582648</v>
      </c>
      <c r="B1105" s="58" t="s">
        <v>2498</v>
      </c>
      <c r="C1105" s="58" t="s">
        <v>2631</v>
      </c>
      <c r="D1105" s="58" t="s">
        <v>2632</v>
      </c>
      <c r="E1105" s="58">
        <v>45433</v>
      </c>
      <c r="F1105" s="58" t="s">
        <v>297</v>
      </c>
      <c r="G1105" s="48">
        <v>100</v>
      </c>
      <c r="H1105" s="48">
        <v>2315123</v>
      </c>
      <c r="I1105" s="48">
        <v>23151230</v>
      </c>
      <c r="K1105" s="68" t="str">
        <f t="shared" si="17"/>
        <v>Спир</v>
      </c>
    </row>
    <row r="1106" spans="1:11">
      <c r="A1106" s="58">
        <v>5582649</v>
      </c>
      <c r="B1106" s="58" t="s">
        <v>2498</v>
      </c>
      <c r="C1106" s="58" t="s">
        <v>2631</v>
      </c>
      <c r="D1106" s="58" t="s">
        <v>2632</v>
      </c>
      <c r="E1106" s="58">
        <v>9945433</v>
      </c>
      <c r="F1106" s="58" t="s">
        <v>2729</v>
      </c>
      <c r="G1106" s="48">
        <v>400</v>
      </c>
      <c r="H1106" s="48">
        <v>2315123</v>
      </c>
      <c r="I1106" s="48">
        <v>92604920</v>
      </c>
      <c r="K1106" s="68" t="str">
        <f t="shared" si="17"/>
        <v>Спир</v>
      </c>
    </row>
    <row r="1107" spans="1:11">
      <c r="A1107" s="58">
        <v>5582663</v>
      </c>
      <c r="B1107" s="58" t="s">
        <v>2498</v>
      </c>
      <c r="C1107" s="58" t="s">
        <v>2675</v>
      </c>
      <c r="D1107" s="58" t="s">
        <v>2676</v>
      </c>
      <c r="E1107" s="58">
        <v>45284</v>
      </c>
      <c r="F1107" s="58" t="s">
        <v>293</v>
      </c>
      <c r="G1107" s="48">
        <v>470</v>
      </c>
      <c r="H1107" s="48">
        <v>2335051</v>
      </c>
      <c r="I1107" s="48">
        <v>109747397</v>
      </c>
      <c r="K1107" s="68" t="str">
        <f t="shared" si="17"/>
        <v>Спир</v>
      </c>
    </row>
    <row r="1108" spans="1:11">
      <c r="A1108" s="58">
        <v>5582664</v>
      </c>
      <c r="B1108" s="58" t="s">
        <v>2498</v>
      </c>
      <c r="C1108" s="58" t="s">
        <v>482</v>
      </c>
      <c r="D1108" s="58" t="s">
        <v>483</v>
      </c>
      <c r="E1108" s="58">
        <v>45284</v>
      </c>
      <c r="F1108" s="58" t="s">
        <v>293</v>
      </c>
      <c r="G1108" s="48">
        <v>3100</v>
      </c>
      <c r="H1108" s="48">
        <v>2333588</v>
      </c>
      <c r="I1108" s="48">
        <v>723412280</v>
      </c>
      <c r="K1108" s="68" t="str">
        <f t="shared" si="17"/>
        <v>Спир</v>
      </c>
    </row>
    <row r="1109" spans="1:11">
      <c r="A1109" s="58">
        <v>5583826</v>
      </c>
      <c r="B1109" s="58" t="s">
        <v>2498</v>
      </c>
      <c r="C1109" s="58" t="s">
        <v>2742</v>
      </c>
      <c r="D1109" s="58" t="s">
        <v>2743</v>
      </c>
      <c r="E1109" s="58">
        <v>9945433</v>
      </c>
      <c r="F1109" s="58" t="s">
        <v>2729</v>
      </c>
      <c r="G1109" s="48">
        <v>10</v>
      </c>
      <c r="H1109" s="48">
        <v>2355000</v>
      </c>
      <c r="I1109" s="48">
        <v>2355000</v>
      </c>
      <c r="K1109" s="68" t="str">
        <f t="shared" si="17"/>
        <v>Спир</v>
      </c>
    </row>
    <row r="1110" spans="1:11">
      <c r="A1110" s="58">
        <v>5583827</v>
      </c>
      <c r="B1110" s="58" t="s">
        <v>2498</v>
      </c>
      <c r="C1110" s="58" t="s">
        <v>2601</v>
      </c>
      <c r="D1110" s="58" t="s">
        <v>2602</v>
      </c>
      <c r="E1110" s="58">
        <v>9945433</v>
      </c>
      <c r="F1110" s="58" t="s">
        <v>2729</v>
      </c>
      <c r="G1110" s="48">
        <v>200</v>
      </c>
      <c r="H1110" s="48">
        <v>2320999</v>
      </c>
      <c r="I1110" s="48">
        <v>46419980</v>
      </c>
      <c r="K1110" s="68" t="str">
        <f t="shared" si="17"/>
        <v>Спир</v>
      </c>
    </row>
    <row r="1111" spans="1:11">
      <c r="A1111" s="58">
        <v>5583828</v>
      </c>
      <c r="B1111" s="58" t="s">
        <v>2498</v>
      </c>
      <c r="C1111" s="58" t="s">
        <v>352</v>
      </c>
      <c r="D1111" s="58" t="s">
        <v>353</v>
      </c>
      <c r="E1111" s="58">
        <v>9945433</v>
      </c>
      <c r="F1111" s="58" t="s">
        <v>2729</v>
      </c>
      <c r="G1111" s="48">
        <v>120</v>
      </c>
      <c r="H1111" s="48">
        <v>2233777</v>
      </c>
      <c r="I1111" s="48">
        <v>26805324</v>
      </c>
      <c r="K1111" s="68" t="str">
        <f t="shared" si="17"/>
        <v>Спир</v>
      </c>
    </row>
    <row r="1112" spans="1:11">
      <c r="A1112" s="58">
        <v>5583829</v>
      </c>
      <c r="B1112" s="58" t="s">
        <v>2498</v>
      </c>
      <c r="C1112" s="58" t="s">
        <v>2744</v>
      </c>
      <c r="D1112" s="58" t="s">
        <v>2745</v>
      </c>
      <c r="E1112" s="58">
        <v>9945433</v>
      </c>
      <c r="F1112" s="58" t="s">
        <v>2729</v>
      </c>
      <c r="G1112" s="48">
        <v>100</v>
      </c>
      <c r="H1112" s="48">
        <v>2228788</v>
      </c>
      <c r="I1112" s="48">
        <v>22287880</v>
      </c>
      <c r="K1112" s="68" t="str">
        <f t="shared" si="17"/>
        <v>Спир</v>
      </c>
    </row>
    <row r="1113" spans="1:11">
      <c r="A1113" s="58">
        <v>5583830</v>
      </c>
      <c r="B1113" s="58" t="s">
        <v>2498</v>
      </c>
      <c r="C1113" s="58" t="s">
        <v>426</v>
      </c>
      <c r="D1113" s="58" t="s">
        <v>427</v>
      </c>
      <c r="E1113" s="58">
        <v>9945433</v>
      </c>
      <c r="F1113" s="58" t="s">
        <v>2729</v>
      </c>
      <c r="G1113" s="48">
        <v>30</v>
      </c>
      <c r="H1113" s="48">
        <v>2212788</v>
      </c>
      <c r="I1113" s="48">
        <v>6638364</v>
      </c>
      <c r="K1113" s="68" t="str">
        <f t="shared" si="17"/>
        <v>Спир</v>
      </c>
    </row>
    <row r="1114" spans="1:11">
      <c r="A1114" s="58">
        <v>5583834</v>
      </c>
      <c r="B1114" s="58" t="s">
        <v>2498</v>
      </c>
      <c r="C1114" s="58" t="s">
        <v>346</v>
      </c>
      <c r="D1114" s="58" t="s">
        <v>347</v>
      </c>
      <c r="E1114" s="58">
        <v>45284</v>
      </c>
      <c r="F1114" s="58" t="s">
        <v>293</v>
      </c>
      <c r="G1114" s="48">
        <v>1000</v>
      </c>
      <c r="H1114" s="48">
        <v>2333800</v>
      </c>
      <c r="I1114" s="48">
        <v>233380000</v>
      </c>
      <c r="K1114" s="68" t="str">
        <f t="shared" si="17"/>
        <v>Спир</v>
      </c>
    </row>
    <row r="1115" spans="1:11">
      <c r="A1115" s="58">
        <v>5585876</v>
      </c>
      <c r="B1115" s="58" t="s">
        <v>2746</v>
      </c>
      <c r="C1115" s="58" t="s">
        <v>333</v>
      </c>
      <c r="D1115" s="58" t="s">
        <v>334</v>
      </c>
      <c r="E1115" s="58">
        <v>9945284</v>
      </c>
      <c r="F1115" s="58" t="s">
        <v>531</v>
      </c>
      <c r="G1115" s="48">
        <v>850</v>
      </c>
      <c r="H1115" s="48">
        <v>2338999</v>
      </c>
      <c r="I1115" s="48">
        <v>198814915</v>
      </c>
      <c r="K1115" s="68" t="str">
        <f t="shared" si="17"/>
        <v>Спир</v>
      </c>
    </row>
    <row r="1116" spans="1:11">
      <c r="A1116" s="58">
        <v>5585877</v>
      </c>
      <c r="B1116" s="58" t="s">
        <v>2746</v>
      </c>
      <c r="C1116" s="58" t="s">
        <v>460</v>
      </c>
      <c r="D1116" s="58" t="s">
        <v>461</v>
      </c>
      <c r="E1116" s="58">
        <v>9945284</v>
      </c>
      <c r="F1116" s="58" t="s">
        <v>531</v>
      </c>
      <c r="G1116" s="48">
        <v>2470</v>
      </c>
      <c r="H1116" s="48">
        <v>2336899</v>
      </c>
      <c r="I1116" s="48">
        <v>577214053</v>
      </c>
      <c r="K1116" s="68" t="str">
        <f t="shared" si="17"/>
        <v>Спир</v>
      </c>
    </row>
    <row r="1117" spans="1:11">
      <c r="A1117" s="58">
        <v>5585978</v>
      </c>
      <c r="B1117" s="58" t="s">
        <v>2746</v>
      </c>
      <c r="C1117" s="58" t="s">
        <v>2637</v>
      </c>
      <c r="D1117" s="58" t="s">
        <v>2638</v>
      </c>
      <c r="E1117" s="58">
        <v>45433</v>
      </c>
      <c r="F1117" s="58" t="s">
        <v>297</v>
      </c>
      <c r="G1117" s="48">
        <v>50</v>
      </c>
      <c r="H1117" s="48">
        <v>2345000</v>
      </c>
      <c r="I1117" s="48">
        <v>11725000</v>
      </c>
      <c r="K1117" s="68" t="str">
        <f t="shared" si="17"/>
        <v>Спир</v>
      </c>
    </row>
    <row r="1118" spans="1:11">
      <c r="A1118" s="58">
        <v>5585979</v>
      </c>
      <c r="B1118" s="58" t="s">
        <v>2746</v>
      </c>
      <c r="C1118" s="58" t="s">
        <v>2631</v>
      </c>
      <c r="D1118" s="58" t="s">
        <v>2632</v>
      </c>
      <c r="E1118" s="58">
        <v>45433</v>
      </c>
      <c r="F1118" s="58" t="s">
        <v>297</v>
      </c>
      <c r="G1118" s="48">
        <v>150</v>
      </c>
      <c r="H1118" s="48">
        <v>2320123</v>
      </c>
      <c r="I1118" s="48">
        <v>34801845</v>
      </c>
      <c r="K1118" s="68" t="str">
        <f t="shared" si="17"/>
        <v>Спир</v>
      </c>
    </row>
    <row r="1119" spans="1:11">
      <c r="A1119" s="58">
        <v>5585980</v>
      </c>
      <c r="B1119" s="58" t="s">
        <v>2746</v>
      </c>
      <c r="C1119" s="58" t="s">
        <v>587</v>
      </c>
      <c r="D1119" s="58" t="s">
        <v>588</v>
      </c>
      <c r="E1119" s="58">
        <v>9945433</v>
      </c>
      <c r="F1119" s="58" t="s">
        <v>2729</v>
      </c>
      <c r="G1119" s="48">
        <v>140</v>
      </c>
      <c r="H1119" s="48">
        <v>2377999</v>
      </c>
      <c r="I1119" s="48">
        <v>33291986</v>
      </c>
      <c r="K1119" s="68" t="str">
        <f t="shared" si="17"/>
        <v>Спир</v>
      </c>
    </row>
    <row r="1120" spans="1:11">
      <c r="A1120" s="58">
        <v>5585981</v>
      </c>
      <c r="B1120" s="58" t="s">
        <v>2746</v>
      </c>
      <c r="C1120" s="58" t="s">
        <v>462</v>
      </c>
      <c r="D1120" s="58" t="s">
        <v>463</v>
      </c>
      <c r="E1120" s="58">
        <v>9945433</v>
      </c>
      <c r="F1120" s="58" t="s">
        <v>2729</v>
      </c>
      <c r="G1120" s="48">
        <v>250</v>
      </c>
      <c r="H1120" s="48">
        <v>2366999</v>
      </c>
      <c r="I1120" s="48">
        <v>59174975</v>
      </c>
      <c r="K1120" s="68" t="str">
        <f t="shared" si="17"/>
        <v>Спир</v>
      </c>
    </row>
    <row r="1121" spans="1:11">
      <c r="A1121" s="58">
        <v>5585982</v>
      </c>
      <c r="B1121" s="58" t="s">
        <v>2746</v>
      </c>
      <c r="C1121" s="58" t="s">
        <v>2631</v>
      </c>
      <c r="D1121" s="58" t="s">
        <v>2632</v>
      </c>
      <c r="E1121" s="58">
        <v>9945433</v>
      </c>
      <c r="F1121" s="58" t="s">
        <v>2729</v>
      </c>
      <c r="G1121" s="48">
        <v>10</v>
      </c>
      <c r="H1121" s="48">
        <v>2330123</v>
      </c>
      <c r="I1121" s="48">
        <v>2330123</v>
      </c>
      <c r="K1121" s="68" t="str">
        <f t="shared" si="17"/>
        <v>Спир</v>
      </c>
    </row>
    <row r="1122" spans="1:11">
      <c r="A1122" s="58">
        <v>5585990</v>
      </c>
      <c r="B1122" s="58" t="s">
        <v>2746</v>
      </c>
      <c r="C1122" s="58" t="s">
        <v>592</v>
      </c>
      <c r="D1122" s="58" t="s">
        <v>593</v>
      </c>
      <c r="E1122" s="58">
        <v>45284</v>
      </c>
      <c r="F1122" s="58" t="s">
        <v>293</v>
      </c>
      <c r="G1122" s="48">
        <v>200</v>
      </c>
      <c r="H1122" s="48">
        <v>2334800</v>
      </c>
      <c r="I1122" s="48">
        <v>46696000</v>
      </c>
      <c r="K1122" s="68" t="str">
        <f t="shared" si="17"/>
        <v>Спир</v>
      </c>
    </row>
    <row r="1123" spans="1:11">
      <c r="A1123" s="58">
        <v>5586335</v>
      </c>
      <c r="B1123" s="58" t="s">
        <v>2746</v>
      </c>
      <c r="C1123" s="58" t="s">
        <v>1172</v>
      </c>
      <c r="D1123" s="58" t="s">
        <v>1173</v>
      </c>
      <c r="E1123" s="58">
        <v>18521</v>
      </c>
      <c r="F1123" s="58" t="s">
        <v>134</v>
      </c>
      <c r="G1123" s="48">
        <v>100</v>
      </c>
      <c r="H1123" s="48">
        <v>6350999</v>
      </c>
      <c r="I1123" s="48">
        <v>6350999</v>
      </c>
      <c r="K1123" s="68" t="str">
        <f t="shared" si="17"/>
        <v>Бард</v>
      </c>
    </row>
    <row r="1124" spans="1:11">
      <c r="A1124" s="58">
        <v>5586336</v>
      </c>
      <c r="B1124" s="58" t="s">
        <v>2746</v>
      </c>
      <c r="C1124" s="58" t="s">
        <v>132</v>
      </c>
      <c r="D1124" s="58" t="s">
        <v>133</v>
      </c>
      <c r="E1124" s="58">
        <v>18521</v>
      </c>
      <c r="F1124" s="58" t="s">
        <v>134</v>
      </c>
      <c r="G1124" s="48">
        <v>100</v>
      </c>
      <c r="H1124" s="48">
        <v>6325777</v>
      </c>
      <c r="I1124" s="48">
        <v>6325777</v>
      </c>
      <c r="K1124" s="68" t="str">
        <f t="shared" si="17"/>
        <v>Бард</v>
      </c>
    </row>
    <row r="1125" spans="1:11">
      <c r="A1125" s="58">
        <v>5586337</v>
      </c>
      <c r="B1125" s="58" t="s">
        <v>2746</v>
      </c>
      <c r="C1125" s="58" t="s">
        <v>135</v>
      </c>
      <c r="D1125" s="58" t="s">
        <v>136</v>
      </c>
      <c r="E1125" s="58">
        <v>18521</v>
      </c>
      <c r="F1125" s="58" t="s">
        <v>134</v>
      </c>
      <c r="G1125" s="48">
        <v>600</v>
      </c>
      <c r="H1125" s="48">
        <v>6325000</v>
      </c>
      <c r="I1125" s="48">
        <v>37950000</v>
      </c>
      <c r="K1125" s="68" t="str">
        <f t="shared" si="17"/>
        <v>Бард</v>
      </c>
    </row>
    <row r="1126" spans="1:11">
      <c r="A1126" s="58">
        <v>5587131</v>
      </c>
      <c r="B1126" s="58" t="s">
        <v>2746</v>
      </c>
      <c r="C1126" s="58" t="s">
        <v>2747</v>
      </c>
      <c r="D1126" s="58" t="s">
        <v>2748</v>
      </c>
      <c r="E1126" s="58">
        <v>9945433</v>
      </c>
      <c r="F1126" s="58" t="s">
        <v>2729</v>
      </c>
      <c r="G1126" s="48">
        <v>10</v>
      </c>
      <c r="H1126" s="48">
        <v>2368788</v>
      </c>
      <c r="I1126" s="48">
        <v>2368788</v>
      </c>
      <c r="K1126" s="68" t="str">
        <f t="shared" si="17"/>
        <v>Спир</v>
      </c>
    </row>
    <row r="1127" spans="1:11">
      <c r="A1127" s="58">
        <v>5587132</v>
      </c>
      <c r="B1127" s="58" t="s">
        <v>2746</v>
      </c>
      <c r="C1127" s="58" t="s">
        <v>2631</v>
      </c>
      <c r="D1127" s="58" t="s">
        <v>2632</v>
      </c>
      <c r="E1127" s="58">
        <v>9945433</v>
      </c>
      <c r="F1127" s="58" t="s">
        <v>2729</v>
      </c>
      <c r="G1127" s="48">
        <v>390</v>
      </c>
      <c r="H1127" s="48">
        <v>2331123</v>
      </c>
      <c r="I1127" s="48">
        <v>90913797</v>
      </c>
      <c r="K1127" s="68" t="str">
        <f t="shared" si="17"/>
        <v>Спир</v>
      </c>
    </row>
    <row r="1128" spans="1:11">
      <c r="A1128" s="58">
        <v>5587139</v>
      </c>
      <c r="B1128" s="58" t="s">
        <v>2746</v>
      </c>
      <c r="C1128" s="58" t="s">
        <v>2747</v>
      </c>
      <c r="D1128" s="58" t="s">
        <v>2748</v>
      </c>
      <c r="E1128" s="58">
        <v>45284</v>
      </c>
      <c r="F1128" s="58" t="s">
        <v>293</v>
      </c>
      <c r="G1128" s="48">
        <v>10</v>
      </c>
      <c r="H1128" s="48">
        <v>2338788</v>
      </c>
      <c r="I1128" s="48">
        <v>2338788</v>
      </c>
      <c r="K1128" s="68" t="str">
        <f t="shared" si="17"/>
        <v>Спир</v>
      </c>
    </row>
    <row r="1129" spans="1:11">
      <c r="A1129" s="58">
        <v>5587140</v>
      </c>
      <c r="B1129" s="58" t="s">
        <v>2746</v>
      </c>
      <c r="C1129" s="58" t="s">
        <v>346</v>
      </c>
      <c r="D1129" s="58" t="s">
        <v>347</v>
      </c>
      <c r="E1129" s="58">
        <v>45284</v>
      </c>
      <c r="F1129" s="58" t="s">
        <v>293</v>
      </c>
      <c r="G1129" s="48">
        <v>2550</v>
      </c>
      <c r="H1129" s="48">
        <v>2333800</v>
      </c>
      <c r="I1129" s="48">
        <v>595119000</v>
      </c>
      <c r="K1129" s="68" t="str">
        <f t="shared" si="17"/>
        <v>Спир</v>
      </c>
    </row>
    <row r="1130" spans="1:11">
      <c r="A1130" s="58">
        <v>5587141</v>
      </c>
      <c r="B1130" s="58" t="s">
        <v>2746</v>
      </c>
      <c r="C1130" s="58" t="s">
        <v>331</v>
      </c>
      <c r="D1130" s="58" t="s">
        <v>332</v>
      </c>
      <c r="E1130" s="58">
        <v>45284</v>
      </c>
      <c r="F1130" s="58" t="s">
        <v>293</v>
      </c>
      <c r="G1130" s="48">
        <v>480</v>
      </c>
      <c r="H1130" s="48">
        <v>2333788</v>
      </c>
      <c r="I1130" s="48">
        <v>112021824</v>
      </c>
      <c r="K1130" s="68" t="str">
        <f t="shared" si="17"/>
        <v>Спир</v>
      </c>
    </row>
    <row r="1131" spans="1:11">
      <c r="A1131" s="106"/>
      <c r="B1131" s="106"/>
      <c r="C1131" s="107"/>
      <c r="D1131" s="106"/>
      <c r="E1131" s="106"/>
      <c r="F1131" s="106"/>
      <c r="G1131" s="108"/>
      <c r="H1131" s="108"/>
      <c r="I1131" s="108"/>
    </row>
    <row r="1132" spans="1:11">
      <c r="A1132" s="84"/>
      <c r="B1132" s="77"/>
      <c r="C1132" s="78"/>
      <c r="D1132" s="77"/>
      <c r="E1132" s="77"/>
      <c r="F1132" s="78"/>
      <c r="G1132" s="79"/>
      <c r="H1132" s="79"/>
      <c r="I1132" s="79">
        <f>SUM(I5:I1130)</f>
        <v>158207984634.26001</v>
      </c>
    </row>
    <row r="1138" spans="1:17">
      <c r="Q1138" s="68">
        <f>G129*H129</f>
        <v>5392680000000</v>
      </c>
    </row>
    <row r="1139" spans="1:17">
      <c r="A1139" s="69">
        <f>COUNT(A5:A561)</f>
        <v>557</v>
      </c>
      <c r="C1139" s="106" t="s">
        <v>134</v>
      </c>
      <c r="F1139" s="71" t="s">
        <v>368</v>
      </c>
      <c r="G1139" s="69">
        <f>SUMIF($K$5:$K1135,$F1139,G$5:G1135)</f>
        <v>78600</v>
      </c>
      <c r="H1139" s="69">
        <f>I1139/G1139</f>
        <v>56041.229325699744</v>
      </c>
      <c r="I1139" s="69">
        <f>SUMIF($K$5:$K1135,$F1139,I$5:I1135)</f>
        <v>4404840625</v>
      </c>
    </row>
    <row r="1140" spans="1:17">
      <c r="C1140" s="106" t="s">
        <v>296</v>
      </c>
      <c r="F1140" s="71" t="s">
        <v>369</v>
      </c>
      <c r="G1140" s="69">
        <f>SUMIF($K$5:$K1135,$F1140,G$5:G1136)</f>
        <v>788490</v>
      </c>
      <c r="H1140" s="69">
        <f t="shared" ref="H1140" si="18">I1140/G1140</f>
        <v>195060.36095481238</v>
      </c>
      <c r="I1140" s="69">
        <f>SUMIF($K$5:$K1135,$F1140,I$5:I1136)</f>
        <v>153803144009.26001</v>
      </c>
    </row>
    <row r="1141" spans="1:17">
      <c r="C1141" s="48"/>
      <c r="F1141" s="71"/>
      <c r="I1141" s="69">
        <f>SUM(I1139:I1140)</f>
        <v>158207984634.26001</v>
      </c>
    </row>
    <row r="1142" spans="1:17">
      <c r="C1142" s="81"/>
      <c r="F1142" s="71"/>
    </row>
  </sheetData>
  <autoFilter ref="A4:I1132"/>
  <sortState ref="A5:I561">
    <sortCondition ref="A5:A561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57"/>
  <sheetViews>
    <sheetView view="pageBreakPreview" topLeftCell="A31" zoomScaleNormal="100" zoomScaleSheetLayoutView="100" workbookViewId="0">
      <selection activeCell="L67" sqref="L67"/>
    </sheetView>
  </sheetViews>
  <sheetFormatPr defaultRowHeight="15"/>
  <cols>
    <col min="1" max="1" width="6.28515625" style="49" customWidth="1"/>
    <col min="2" max="2" width="11.28515625" style="49" customWidth="1"/>
    <col min="3" max="3" width="16.7109375" style="65" customWidth="1"/>
    <col min="4" max="4" width="14.7109375" style="49" customWidth="1"/>
    <col min="5" max="5" width="21.85546875" style="49" customWidth="1"/>
    <col min="6" max="6" width="31.5703125" style="86" customWidth="1"/>
    <col min="8" max="8" width="13.5703125" customWidth="1"/>
    <col min="10" max="10" width="15.7109375" customWidth="1"/>
    <col min="11" max="11" width="12.85546875" customWidth="1"/>
  </cols>
  <sheetData>
    <row r="1" spans="1:11">
      <c r="F1" s="85" t="s">
        <v>194</v>
      </c>
    </row>
    <row r="5" spans="1:11" ht="18.75">
      <c r="A5" s="362" t="s">
        <v>153</v>
      </c>
      <c r="B5" s="362"/>
      <c r="C5" s="362"/>
      <c r="D5" s="362"/>
      <c r="E5" s="362"/>
      <c r="F5" s="362"/>
    </row>
    <row r="6" spans="1:11" ht="15.75">
      <c r="A6" s="363"/>
      <c r="B6" s="363"/>
      <c r="C6" s="363"/>
      <c r="D6" s="363"/>
      <c r="E6" s="363"/>
      <c r="F6" s="363"/>
    </row>
    <row r="7" spans="1:11" s="80" customFormat="1" ht="26.25">
      <c r="A7" s="364" t="s">
        <v>761</v>
      </c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1" ht="45">
      <c r="A8" s="156" t="s">
        <v>82</v>
      </c>
      <c r="B8" s="156" t="s">
        <v>762</v>
      </c>
      <c r="C8" s="156" t="s">
        <v>173</v>
      </c>
      <c r="D8" s="156" t="s">
        <v>763</v>
      </c>
      <c r="E8" s="156" t="s">
        <v>764</v>
      </c>
      <c r="F8" s="156" t="s">
        <v>206</v>
      </c>
      <c r="G8" s="156" t="s">
        <v>765</v>
      </c>
      <c r="H8" s="156" t="s">
        <v>766</v>
      </c>
      <c r="I8" s="156" t="s">
        <v>83</v>
      </c>
      <c r="J8" s="156" t="s">
        <v>207</v>
      </c>
      <c r="K8" s="156" t="s">
        <v>570</v>
      </c>
    </row>
    <row r="9" spans="1:11">
      <c r="A9" s="157">
        <v>1</v>
      </c>
      <c r="B9" s="120">
        <v>96719</v>
      </c>
      <c r="C9" s="120" t="s">
        <v>228</v>
      </c>
      <c r="D9" s="120">
        <v>206156999</v>
      </c>
      <c r="E9" s="120">
        <v>2201101100</v>
      </c>
      <c r="F9" s="120" t="s">
        <v>545</v>
      </c>
      <c r="G9" s="120">
        <v>200</v>
      </c>
      <c r="H9" s="242">
        <v>13500</v>
      </c>
      <c r="I9" s="120">
        <v>2700000</v>
      </c>
      <c r="J9" s="241">
        <v>44569.423622685186</v>
      </c>
      <c r="K9" s="120" t="s">
        <v>767</v>
      </c>
    </row>
    <row r="10" spans="1:11">
      <c r="A10" s="157">
        <v>2</v>
      </c>
      <c r="B10" s="120">
        <v>97362</v>
      </c>
      <c r="C10" s="120" t="s">
        <v>230</v>
      </c>
      <c r="D10" s="120">
        <v>305769233</v>
      </c>
      <c r="E10" s="120">
        <v>6307909100</v>
      </c>
      <c r="F10" s="120" t="s">
        <v>768</v>
      </c>
      <c r="G10" s="120">
        <v>11000</v>
      </c>
      <c r="H10" s="242">
        <v>550</v>
      </c>
      <c r="I10" s="120">
        <v>6050000</v>
      </c>
      <c r="J10" s="241">
        <v>44576.569456018522</v>
      </c>
      <c r="K10" s="120" t="s">
        <v>767</v>
      </c>
    </row>
    <row r="11" spans="1:11">
      <c r="A11" s="157">
        <v>3</v>
      </c>
      <c r="B11" s="120">
        <v>98163</v>
      </c>
      <c r="C11" s="120" t="s">
        <v>769</v>
      </c>
      <c r="D11" s="120">
        <v>304526797</v>
      </c>
      <c r="E11" s="120">
        <v>4816900000</v>
      </c>
      <c r="F11" s="120" t="s">
        <v>770</v>
      </c>
      <c r="G11" s="120">
        <v>3000</v>
      </c>
      <c r="H11" s="242">
        <v>779.7</v>
      </c>
      <c r="I11" s="120">
        <v>2339100</v>
      </c>
      <c r="J11" s="241">
        <v>44584.937511574077</v>
      </c>
      <c r="K11" s="120" t="s">
        <v>767</v>
      </c>
    </row>
    <row r="12" spans="1:11">
      <c r="A12" s="157">
        <v>4</v>
      </c>
      <c r="B12" s="120">
        <v>98245</v>
      </c>
      <c r="C12" s="120" t="s">
        <v>771</v>
      </c>
      <c r="D12" s="120">
        <v>206127424</v>
      </c>
      <c r="E12" s="120">
        <v>5211310000</v>
      </c>
      <c r="F12" s="120" t="s">
        <v>231</v>
      </c>
      <c r="G12" s="120">
        <v>750</v>
      </c>
      <c r="H12" s="242">
        <v>16675</v>
      </c>
      <c r="I12" s="120">
        <v>12506250</v>
      </c>
      <c r="J12" s="241">
        <v>44588.423645833333</v>
      </c>
      <c r="K12" s="120" t="s">
        <v>767</v>
      </c>
    </row>
    <row r="13" spans="1:11">
      <c r="A13" s="157">
        <v>5</v>
      </c>
      <c r="B13" s="120">
        <v>98703</v>
      </c>
      <c r="C13" s="120" t="s">
        <v>772</v>
      </c>
      <c r="D13" s="120">
        <v>202639240</v>
      </c>
      <c r="E13" s="120">
        <v>5209320000</v>
      </c>
      <c r="F13" s="120" t="s">
        <v>773</v>
      </c>
      <c r="G13" s="120">
        <v>50</v>
      </c>
      <c r="H13" s="242">
        <v>21275</v>
      </c>
      <c r="I13" s="120">
        <v>1063750</v>
      </c>
      <c r="J13" s="241">
        <v>44591.708368055559</v>
      </c>
      <c r="K13" s="120" t="s">
        <v>767</v>
      </c>
    </row>
    <row r="14" spans="1:11">
      <c r="A14" s="157">
        <v>6</v>
      </c>
      <c r="B14" s="120">
        <v>98759</v>
      </c>
      <c r="C14" s="120" t="s">
        <v>546</v>
      </c>
      <c r="D14" s="120">
        <v>301643299</v>
      </c>
      <c r="E14" s="120">
        <v>6116990000</v>
      </c>
      <c r="F14" s="120" t="s">
        <v>774</v>
      </c>
      <c r="G14" s="120">
        <v>2000</v>
      </c>
      <c r="H14" s="242">
        <v>4140</v>
      </c>
      <c r="I14" s="120">
        <v>8280000</v>
      </c>
      <c r="J14" s="241">
        <v>44592.458425925928</v>
      </c>
      <c r="K14" s="120" t="s">
        <v>767</v>
      </c>
    </row>
    <row r="15" spans="1:11">
      <c r="A15" s="157">
        <v>7</v>
      </c>
      <c r="B15" s="120">
        <v>98824</v>
      </c>
      <c r="C15" s="120" t="s">
        <v>228</v>
      </c>
      <c r="D15" s="120">
        <v>206156999</v>
      </c>
      <c r="E15" s="120">
        <v>2201101100</v>
      </c>
      <c r="F15" s="120" t="s">
        <v>545</v>
      </c>
      <c r="G15" s="120">
        <v>200</v>
      </c>
      <c r="H15" s="242">
        <v>13500</v>
      </c>
      <c r="I15" s="120">
        <v>2700000</v>
      </c>
      <c r="J15" s="241">
        <v>44594.437511574077</v>
      </c>
      <c r="K15" s="120" t="s">
        <v>767</v>
      </c>
    </row>
    <row r="16" spans="1:11">
      <c r="A16" s="157">
        <v>8</v>
      </c>
      <c r="B16" s="120">
        <v>99140</v>
      </c>
      <c r="C16" s="120" t="s">
        <v>775</v>
      </c>
      <c r="D16" s="120">
        <v>302462025</v>
      </c>
      <c r="E16" s="120">
        <v>9920000001</v>
      </c>
      <c r="F16" s="120" t="s">
        <v>776</v>
      </c>
      <c r="G16" s="120">
        <v>1</v>
      </c>
      <c r="H16" s="242">
        <v>10000000</v>
      </c>
      <c r="I16" s="120">
        <v>10000000</v>
      </c>
      <c r="J16" s="241">
        <v>44596.743067129632</v>
      </c>
      <c r="K16" s="120" t="s">
        <v>767</v>
      </c>
    </row>
    <row r="17" spans="1:11">
      <c r="A17" s="157">
        <v>9</v>
      </c>
      <c r="B17" s="120">
        <v>99686</v>
      </c>
      <c r="C17" s="120" t="s">
        <v>230</v>
      </c>
      <c r="D17" s="120">
        <v>305769233</v>
      </c>
      <c r="E17" s="120">
        <v>6307909100</v>
      </c>
      <c r="F17" s="120" t="s">
        <v>768</v>
      </c>
      <c r="G17" s="120">
        <v>12000</v>
      </c>
      <c r="H17" s="242">
        <v>550</v>
      </c>
      <c r="I17" s="120">
        <v>6600000</v>
      </c>
      <c r="J17" s="241">
        <v>44602.444479166668</v>
      </c>
      <c r="K17" s="120" t="s">
        <v>767</v>
      </c>
    </row>
    <row r="18" spans="1:11">
      <c r="A18" s="157">
        <v>10</v>
      </c>
      <c r="B18" s="120">
        <v>100499</v>
      </c>
      <c r="C18" s="120" t="s">
        <v>544</v>
      </c>
      <c r="D18" s="120">
        <v>205857664</v>
      </c>
      <c r="E18" s="120">
        <v>4016999709</v>
      </c>
      <c r="F18" s="120" t="s">
        <v>777</v>
      </c>
      <c r="G18" s="120">
        <v>200</v>
      </c>
      <c r="H18" s="242">
        <v>65550</v>
      </c>
      <c r="I18" s="120">
        <v>13110000</v>
      </c>
      <c r="J18" s="241">
        <v>44610.423622685186</v>
      </c>
      <c r="K18" s="120" t="s">
        <v>767</v>
      </c>
    </row>
    <row r="19" spans="1:11">
      <c r="A19" s="157">
        <v>11</v>
      </c>
      <c r="B19" s="120">
        <v>101095</v>
      </c>
      <c r="C19" s="120" t="s">
        <v>228</v>
      </c>
      <c r="D19" s="120">
        <v>206156999</v>
      </c>
      <c r="E19" s="120">
        <v>2201101100</v>
      </c>
      <c r="F19" s="120" t="s">
        <v>545</v>
      </c>
      <c r="G19" s="120">
        <v>200</v>
      </c>
      <c r="H19" s="242">
        <v>13500</v>
      </c>
      <c r="I19" s="120">
        <v>2700000</v>
      </c>
      <c r="J19" s="241">
        <v>44616.666689814818</v>
      </c>
      <c r="K19" s="120" t="s">
        <v>767</v>
      </c>
    </row>
    <row r="20" spans="1:11">
      <c r="A20" s="157">
        <v>12</v>
      </c>
      <c r="B20" s="120">
        <v>101808</v>
      </c>
      <c r="C20" s="120" t="s">
        <v>778</v>
      </c>
      <c r="D20" s="120">
        <v>301917810</v>
      </c>
      <c r="E20" s="120">
        <v>7216911000</v>
      </c>
      <c r="F20" s="120" t="s">
        <v>779</v>
      </c>
      <c r="G20" s="120">
        <v>1811</v>
      </c>
      <c r="H20" s="242">
        <v>60950</v>
      </c>
      <c r="I20" s="120">
        <v>110380450</v>
      </c>
      <c r="J20" s="241">
        <v>44623.506956018522</v>
      </c>
      <c r="K20" s="120" t="s">
        <v>767</v>
      </c>
    </row>
    <row r="21" spans="1:11">
      <c r="A21" s="157">
        <v>13</v>
      </c>
      <c r="B21" s="120">
        <v>102089</v>
      </c>
      <c r="C21" s="120" t="s">
        <v>778</v>
      </c>
      <c r="D21" s="120">
        <v>301917810</v>
      </c>
      <c r="E21" s="120">
        <v>7326906000</v>
      </c>
      <c r="F21" s="120" t="s">
        <v>780</v>
      </c>
      <c r="G21" s="120">
        <v>85</v>
      </c>
      <c r="H21" s="242">
        <v>18975</v>
      </c>
      <c r="I21" s="120">
        <v>1612875</v>
      </c>
      <c r="J21" s="241">
        <v>44624.590289351851</v>
      </c>
      <c r="K21" s="120" t="s">
        <v>767</v>
      </c>
    </row>
    <row r="22" spans="1:11">
      <c r="A22" s="157">
        <v>14</v>
      </c>
      <c r="B22" s="120">
        <v>103094</v>
      </c>
      <c r="C22" s="120" t="s">
        <v>370</v>
      </c>
      <c r="D22" s="120">
        <v>202127744</v>
      </c>
      <c r="E22" s="120">
        <v>8413705100</v>
      </c>
      <c r="F22" s="120" t="s">
        <v>781</v>
      </c>
      <c r="G22" s="120">
        <v>1</v>
      </c>
      <c r="H22" s="242">
        <v>57615000</v>
      </c>
      <c r="I22" s="120">
        <v>57615000</v>
      </c>
      <c r="J22" s="241">
        <v>44632.569456018522</v>
      </c>
      <c r="K22" s="120" t="s">
        <v>767</v>
      </c>
    </row>
    <row r="23" spans="1:11">
      <c r="A23" s="157">
        <v>15</v>
      </c>
      <c r="B23" s="120">
        <v>103608</v>
      </c>
      <c r="C23" s="120" t="s">
        <v>782</v>
      </c>
      <c r="D23" s="120">
        <v>200811551</v>
      </c>
      <c r="E23" s="120">
        <v>2847000000</v>
      </c>
      <c r="F23" s="120" t="s">
        <v>229</v>
      </c>
      <c r="G23" s="120">
        <v>3</v>
      </c>
      <c r="H23" s="242">
        <v>28750</v>
      </c>
      <c r="I23" s="120">
        <v>86250</v>
      </c>
      <c r="J23" s="241">
        <v>44636.500011574077</v>
      </c>
      <c r="K23" s="120" t="s">
        <v>767</v>
      </c>
    </row>
    <row r="24" spans="1:11">
      <c r="A24" s="157">
        <v>16</v>
      </c>
      <c r="B24" s="120">
        <v>103983</v>
      </c>
      <c r="C24" s="120" t="s">
        <v>228</v>
      </c>
      <c r="D24" s="120">
        <v>206156999</v>
      </c>
      <c r="E24" s="120">
        <v>2201101100</v>
      </c>
      <c r="F24" s="120" t="s">
        <v>545</v>
      </c>
      <c r="G24" s="120">
        <v>250</v>
      </c>
      <c r="H24" s="242">
        <v>13000</v>
      </c>
      <c r="I24" s="120">
        <v>3250000</v>
      </c>
      <c r="J24" s="241">
        <v>44637.604189814818</v>
      </c>
      <c r="K24" s="120" t="s">
        <v>767</v>
      </c>
    </row>
    <row r="25" spans="1:11">
      <c r="A25" s="157">
        <v>17</v>
      </c>
      <c r="B25" s="120">
        <v>110041</v>
      </c>
      <c r="C25" s="120" t="s">
        <v>228</v>
      </c>
      <c r="D25" s="120">
        <v>206156999</v>
      </c>
      <c r="E25" s="120">
        <v>2201101100</v>
      </c>
      <c r="F25" s="120" t="s">
        <v>545</v>
      </c>
      <c r="G25" s="120">
        <v>100</v>
      </c>
      <c r="H25" s="242">
        <v>13000</v>
      </c>
      <c r="I25" s="120">
        <v>1300000</v>
      </c>
      <c r="J25" s="241">
        <v>44668.708414351851</v>
      </c>
      <c r="K25" s="120" t="s">
        <v>767</v>
      </c>
    </row>
    <row r="26" spans="1:11">
      <c r="A26" s="157">
        <v>18</v>
      </c>
      <c r="B26" s="120">
        <v>112853</v>
      </c>
      <c r="C26" s="120" t="s">
        <v>228</v>
      </c>
      <c r="D26" s="120">
        <v>206156999</v>
      </c>
      <c r="E26" s="120">
        <v>2201101100</v>
      </c>
      <c r="F26" s="120" t="s">
        <v>545</v>
      </c>
      <c r="G26" s="120">
        <v>250</v>
      </c>
      <c r="H26" s="242">
        <v>13000</v>
      </c>
      <c r="I26" s="120">
        <v>3250000</v>
      </c>
      <c r="J26" s="241">
        <v>44682.57640046296</v>
      </c>
      <c r="K26" s="120" t="s">
        <v>767</v>
      </c>
    </row>
    <row r="27" spans="1:11">
      <c r="A27" s="157">
        <v>19</v>
      </c>
      <c r="B27" s="120">
        <v>118201</v>
      </c>
      <c r="C27" s="120" t="s">
        <v>228</v>
      </c>
      <c r="D27" s="120">
        <v>206156999</v>
      </c>
      <c r="E27" s="120">
        <v>2201101100</v>
      </c>
      <c r="F27" s="120" t="s">
        <v>545</v>
      </c>
      <c r="G27" s="120">
        <v>300</v>
      </c>
      <c r="H27" s="242">
        <v>13000</v>
      </c>
      <c r="I27" s="120">
        <v>3900000</v>
      </c>
      <c r="J27" s="241">
        <v>44713.666678240741</v>
      </c>
      <c r="K27" s="120" t="s">
        <v>767</v>
      </c>
    </row>
    <row r="28" spans="1:11">
      <c r="A28" s="157">
        <v>20</v>
      </c>
      <c r="B28" s="120">
        <v>119985</v>
      </c>
      <c r="C28" s="120" t="s">
        <v>2749</v>
      </c>
      <c r="D28" s="120">
        <v>304280228</v>
      </c>
      <c r="E28" s="120">
        <v>8415109000</v>
      </c>
      <c r="F28" s="120" t="s">
        <v>2750</v>
      </c>
      <c r="G28" s="120">
        <v>1</v>
      </c>
      <c r="H28" s="242">
        <v>6500950</v>
      </c>
      <c r="I28" s="120">
        <v>6500950</v>
      </c>
      <c r="J28" s="241">
        <v>44722.493113425924</v>
      </c>
      <c r="K28" s="120" t="s">
        <v>767</v>
      </c>
    </row>
    <row r="29" spans="1:11">
      <c r="A29" s="157">
        <v>21</v>
      </c>
      <c r="B29" s="120">
        <v>120280</v>
      </c>
      <c r="C29" s="120" t="s">
        <v>2751</v>
      </c>
      <c r="D29" s="120">
        <v>301299995</v>
      </c>
      <c r="E29" s="120">
        <v>8482109008</v>
      </c>
      <c r="F29" s="120" t="s">
        <v>2752</v>
      </c>
      <c r="G29" s="120">
        <v>6</v>
      </c>
      <c r="H29" s="242">
        <v>86000</v>
      </c>
      <c r="I29" s="120">
        <v>516000</v>
      </c>
      <c r="J29" s="241">
        <v>44723.534780092596</v>
      </c>
      <c r="K29" s="120" t="s">
        <v>767</v>
      </c>
    </row>
    <row r="30" spans="1:11">
      <c r="A30" s="157">
        <v>22</v>
      </c>
      <c r="B30" s="120">
        <v>120281</v>
      </c>
      <c r="C30" s="120" t="s">
        <v>2751</v>
      </c>
      <c r="D30" s="120">
        <v>301299995</v>
      </c>
      <c r="E30" s="120">
        <v>8482109008</v>
      </c>
      <c r="F30" s="120" t="s">
        <v>2753</v>
      </c>
      <c r="G30" s="120">
        <v>4</v>
      </c>
      <c r="H30" s="242">
        <v>150000</v>
      </c>
      <c r="I30" s="120">
        <v>600000</v>
      </c>
      <c r="J30" s="241">
        <v>44723.534780092596</v>
      </c>
      <c r="K30" s="120" t="s">
        <v>767</v>
      </c>
    </row>
    <row r="31" spans="1:11">
      <c r="A31" s="157">
        <v>23</v>
      </c>
      <c r="B31" s="120">
        <v>120283</v>
      </c>
      <c r="C31" s="120" t="s">
        <v>2751</v>
      </c>
      <c r="D31" s="120">
        <v>301299995</v>
      </c>
      <c r="E31" s="120">
        <v>8482109008</v>
      </c>
      <c r="F31" s="120" t="s">
        <v>2754</v>
      </c>
      <c r="G31" s="120">
        <v>4</v>
      </c>
      <c r="H31" s="242">
        <v>100000</v>
      </c>
      <c r="I31" s="120">
        <v>400000</v>
      </c>
      <c r="J31" s="241">
        <v>44723.534780092596</v>
      </c>
      <c r="K31" s="120" t="s">
        <v>767</v>
      </c>
    </row>
    <row r="32" spans="1:11">
      <c r="A32" s="157">
        <v>24</v>
      </c>
      <c r="B32" s="120">
        <v>120284</v>
      </c>
      <c r="C32" s="120" t="s">
        <v>2751</v>
      </c>
      <c r="D32" s="120">
        <v>301299995</v>
      </c>
      <c r="E32" s="120">
        <v>8482109008</v>
      </c>
      <c r="F32" s="120" t="s">
        <v>2755</v>
      </c>
      <c r="G32" s="120">
        <v>2</v>
      </c>
      <c r="H32" s="242">
        <v>225000</v>
      </c>
      <c r="I32" s="120">
        <v>450000</v>
      </c>
      <c r="J32" s="241">
        <v>44723.534780092596</v>
      </c>
      <c r="K32" s="120" t="s">
        <v>767</v>
      </c>
    </row>
    <row r="33" spans="1:11" s="80" customFormat="1">
      <c r="A33" s="157">
        <v>25</v>
      </c>
      <c r="B33" s="120">
        <v>121021</v>
      </c>
      <c r="C33" s="120" t="s">
        <v>2749</v>
      </c>
      <c r="D33" s="120">
        <v>304280228</v>
      </c>
      <c r="E33" s="120">
        <v>8415109000</v>
      </c>
      <c r="F33" s="120" t="s">
        <v>2756</v>
      </c>
      <c r="G33" s="120">
        <v>2</v>
      </c>
      <c r="H33" s="242">
        <v>5000200</v>
      </c>
      <c r="I33" s="120">
        <v>10000400</v>
      </c>
      <c r="J33" s="241">
        <v>44727.458368055559</v>
      </c>
      <c r="K33" s="120" t="s">
        <v>767</v>
      </c>
    </row>
    <row r="34" spans="1:11">
      <c r="A34" s="157">
        <v>26</v>
      </c>
      <c r="B34" s="120">
        <v>121046</v>
      </c>
      <c r="C34" s="120" t="s">
        <v>2751</v>
      </c>
      <c r="D34" s="120">
        <v>301299995</v>
      </c>
      <c r="E34" s="120">
        <v>8482109008</v>
      </c>
      <c r="F34" s="120" t="s">
        <v>2757</v>
      </c>
      <c r="G34" s="120">
        <v>14</v>
      </c>
      <c r="H34" s="242">
        <v>31000</v>
      </c>
      <c r="I34" s="120">
        <v>434000</v>
      </c>
      <c r="J34" s="241">
        <v>44727.520856481482</v>
      </c>
      <c r="K34" s="120" t="s">
        <v>767</v>
      </c>
    </row>
    <row r="35" spans="1:11">
      <c r="A35" s="157">
        <v>27</v>
      </c>
      <c r="B35" s="120">
        <v>121047</v>
      </c>
      <c r="C35" s="120" t="s">
        <v>2751</v>
      </c>
      <c r="D35" s="120">
        <v>301299995</v>
      </c>
      <c r="E35" s="120">
        <v>8482109008</v>
      </c>
      <c r="F35" s="120" t="s">
        <v>2758</v>
      </c>
      <c r="G35" s="120">
        <v>4</v>
      </c>
      <c r="H35" s="242">
        <v>115000</v>
      </c>
      <c r="I35" s="120">
        <v>460000</v>
      </c>
      <c r="J35" s="241">
        <v>44727.520856481482</v>
      </c>
      <c r="K35" s="120" t="s">
        <v>767</v>
      </c>
    </row>
    <row r="36" spans="1:11">
      <c r="A36" s="157">
        <v>28</v>
      </c>
      <c r="B36" s="120">
        <v>121048</v>
      </c>
      <c r="C36" s="120" t="s">
        <v>2751</v>
      </c>
      <c r="D36" s="120">
        <v>301299995</v>
      </c>
      <c r="E36" s="120">
        <v>8482109008</v>
      </c>
      <c r="F36" s="120" t="s">
        <v>2759</v>
      </c>
      <c r="G36" s="120">
        <v>14</v>
      </c>
      <c r="H36" s="242">
        <v>40000</v>
      </c>
      <c r="I36" s="120">
        <v>560000</v>
      </c>
      <c r="J36" s="241">
        <v>44727.520856481482</v>
      </c>
      <c r="K36" s="120" t="s">
        <v>767</v>
      </c>
    </row>
    <row r="37" spans="1:11">
      <c r="A37" s="157">
        <v>29</v>
      </c>
      <c r="B37" s="120">
        <v>121049</v>
      </c>
      <c r="C37" s="120" t="s">
        <v>2751</v>
      </c>
      <c r="D37" s="120">
        <v>301299995</v>
      </c>
      <c r="E37" s="120">
        <v>8482109008</v>
      </c>
      <c r="F37" s="120" t="s">
        <v>2753</v>
      </c>
      <c r="G37" s="120">
        <v>16</v>
      </c>
      <c r="H37" s="242">
        <v>150000</v>
      </c>
      <c r="I37" s="120">
        <v>2400000</v>
      </c>
      <c r="J37" s="241">
        <v>44727.520856481482</v>
      </c>
      <c r="K37" s="120" t="s">
        <v>767</v>
      </c>
    </row>
    <row r="38" spans="1:11">
      <c r="A38" s="157">
        <v>30</v>
      </c>
      <c r="B38" s="120">
        <v>121236</v>
      </c>
      <c r="C38" s="120" t="s">
        <v>2751</v>
      </c>
      <c r="D38" s="120">
        <v>301299995</v>
      </c>
      <c r="E38" s="120">
        <v>8482109008</v>
      </c>
      <c r="F38" s="120" t="s">
        <v>2760</v>
      </c>
      <c r="G38" s="120">
        <v>10</v>
      </c>
      <c r="H38" s="242">
        <v>30000</v>
      </c>
      <c r="I38" s="120">
        <v>300000</v>
      </c>
      <c r="J38" s="241">
        <v>44728.479178240741</v>
      </c>
      <c r="K38" s="120" t="s">
        <v>767</v>
      </c>
    </row>
    <row r="39" spans="1:11">
      <c r="A39" s="157">
        <v>31</v>
      </c>
      <c r="B39" s="120">
        <v>121237</v>
      </c>
      <c r="C39" s="120" t="s">
        <v>2751</v>
      </c>
      <c r="D39" s="120">
        <v>301299995</v>
      </c>
      <c r="E39" s="120">
        <v>8482109008</v>
      </c>
      <c r="F39" s="120" t="s">
        <v>2761</v>
      </c>
      <c r="G39" s="120">
        <v>18</v>
      </c>
      <c r="H39" s="242">
        <v>90000</v>
      </c>
      <c r="I39" s="120">
        <v>1620000</v>
      </c>
      <c r="J39" s="241">
        <v>44728.479178240741</v>
      </c>
      <c r="K39" s="120" t="s">
        <v>767</v>
      </c>
    </row>
    <row r="40" spans="1:11">
      <c r="A40" s="157">
        <v>32</v>
      </c>
      <c r="B40" s="120">
        <v>121238</v>
      </c>
      <c r="C40" s="120" t="s">
        <v>2751</v>
      </c>
      <c r="D40" s="120">
        <v>301299995</v>
      </c>
      <c r="E40" s="120">
        <v>8482109008</v>
      </c>
      <c r="F40" s="120" t="s">
        <v>2762</v>
      </c>
      <c r="G40" s="120">
        <v>28</v>
      </c>
      <c r="H40" s="242">
        <v>81000</v>
      </c>
      <c r="I40" s="120">
        <v>2268000</v>
      </c>
      <c r="J40" s="241">
        <v>44728.479178240741</v>
      </c>
      <c r="K40" s="120" t="s">
        <v>767</v>
      </c>
    </row>
    <row r="41" spans="1:11">
      <c r="A41" s="157">
        <v>33</v>
      </c>
      <c r="B41" s="120">
        <v>121239</v>
      </c>
      <c r="C41" s="120" t="s">
        <v>2751</v>
      </c>
      <c r="D41" s="120">
        <v>301299995</v>
      </c>
      <c r="E41" s="120">
        <v>8482109008</v>
      </c>
      <c r="F41" s="120" t="s">
        <v>2763</v>
      </c>
      <c r="G41" s="120">
        <v>15</v>
      </c>
      <c r="H41" s="242">
        <v>133000</v>
      </c>
      <c r="I41" s="120">
        <v>1995000</v>
      </c>
      <c r="J41" s="241">
        <v>44728.479178240741</v>
      </c>
      <c r="K41" s="120" t="s">
        <v>767</v>
      </c>
    </row>
    <row r="42" spans="1:11">
      <c r="A42" s="157">
        <v>34</v>
      </c>
      <c r="B42" s="120">
        <v>121240</v>
      </c>
      <c r="C42" s="120" t="s">
        <v>2751</v>
      </c>
      <c r="D42" s="120">
        <v>301299995</v>
      </c>
      <c r="E42" s="120">
        <v>8482109008</v>
      </c>
      <c r="F42" s="120" t="s">
        <v>2764</v>
      </c>
      <c r="G42" s="120">
        <v>20</v>
      </c>
      <c r="H42" s="242">
        <v>200000</v>
      </c>
      <c r="I42" s="120">
        <v>4000000</v>
      </c>
      <c r="J42" s="241">
        <v>44728.479178240741</v>
      </c>
      <c r="K42" s="120" t="s">
        <v>767</v>
      </c>
    </row>
    <row r="43" spans="1:11">
      <c r="A43" s="157">
        <v>35</v>
      </c>
      <c r="B43" s="120">
        <v>121242</v>
      </c>
      <c r="C43" s="120" t="s">
        <v>2751</v>
      </c>
      <c r="D43" s="120">
        <v>301299995</v>
      </c>
      <c r="E43" s="120">
        <v>8482109008</v>
      </c>
      <c r="F43" s="120" t="s">
        <v>2765</v>
      </c>
      <c r="G43" s="120">
        <v>12</v>
      </c>
      <c r="H43" s="242">
        <v>205000</v>
      </c>
      <c r="I43" s="120">
        <v>2460000</v>
      </c>
      <c r="J43" s="241">
        <v>44728.479178240741</v>
      </c>
      <c r="K43" s="120" t="s">
        <v>767</v>
      </c>
    </row>
    <row r="44" spans="1:11">
      <c r="A44" s="157">
        <v>36</v>
      </c>
      <c r="B44" s="120">
        <v>121243</v>
      </c>
      <c r="C44" s="120" t="s">
        <v>2751</v>
      </c>
      <c r="D44" s="120">
        <v>301299995</v>
      </c>
      <c r="E44" s="120">
        <v>8482109008</v>
      </c>
      <c r="F44" s="120" t="s">
        <v>2766</v>
      </c>
      <c r="G44" s="120">
        <v>10</v>
      </c>
      <c r="H44" s="242">
        <v>25300</v>
      </c>
      <c r="I44" s="120">
        <v>253000</v>
      </c>
      <c r="J44" s="241">
        <v>44728.479178240741</v>
      </c>
      <c r="K44" s="120" t="s">
        <v>767</v>
      </c>
    </row>
    <row r="45" spans="1:11">
      <c r="A45" s="157">
        <v>37</v>
      </c>
      <c r="B45" s="120">
        <v>121244</v>
      </c>
      <c r="C45" s="120" t="s">
        <v>2751</v>
      </c>
      <c r="D45" s="120">
        <v>301299995</v>
      </c>
      <c r="E45" s="120">
        <v>8482109008</v>
      </c>
      <c r="F45" s="120" t="s">
        <v>2767</v>
      </c>
      <c r="G45" s="120">
        <v>11</v>
      </c>
      <c r="H45" s="242">
        <v>32200</v>
      </c>
      <c r="I45" s="120">
        <v>354200</v>
      </c>
      <c r="J45" s="241">
        <v>44728.479178240741</v>
      </c>
      <c r="K45" s="120" t="s">
        <v>767</v>
      </c>
    </row>
    <row r="46" spans="1:11">
      <c r="A46" s="157">
        <v>38</v>
      </c>
      <c r="B46" s="120">
        <v>121425</v>
      </c>
      <c r="C46" s="120" t="s">
        <v>2751</v>
      </c>
      <c r="D46" s="120">
        <v>301299995</v>
      </c>
      <c r="E46" s="120">
        <v>8482109008</v>
      </c>
      <c r="F46" s="120" t="s">
        <v>2768</v>
      </c>
      <c r="G46" s="120">
        <v>5</v>
      </c>
      <c r="H46" s="242">
        <v>74750</v>
      </c>
      <c r="I46" s="120">
        <v>373750</v>
      </c>
      <c r="J46" s="241">
        <v>44729.493136574078</v>
      </c>
      <c r="K46" s="120" t="s">
        <v>767</v>
      </c>
    </row>
    <row r="47" spans="1:11">
      <c r="A47" s="157">
        <v>39</v>
      </c>
      <c r="B47" s="120">
        <v>121426</v>
      </c>
      <c r="C47" s="120" t="s">
        <v>2751</v>
      </c>
      <c r="D47" s="120">
        <v>301299995</v>
      </c>
      <c r="E47" s="120">
        <v>8482109008</v>
      </c>
      <c r="F47" s="120" t="s">
        <v>2769</v>
      </c>
      <c r="G47" s="120">
        <v>10</v>
      </c>
      <c r="H47" s="242">
        <v>115000</v>
      </c>
      <c r="I47" s="120">
        <v>1150000</v>
      </c>
      <c r="J47" s="241">
        <v>44729.493136574078</v>
      </c>
      <c r="K47" s="120" t="s">
        <v>767</v>
      </c>
    </row>
    <row r="48" spans="1:11">
      <c r="A48" s="157">
        <v>40</v>
      </c>
      <c r="B48" s="120">
        <v>121427</v>
      </c>
      <c r="C48" s="120" t="s">
        <v>2751</v>
      </c>
      <c r="D48" s="120">
        <v>301299995</v>
      </c>
      <c r="E48" s="120">
        <v>8482109008</v>
      </c>
      <c r="F48" s="120" t="s">
        <v>2770</v>
      </c>
      <c r="G48" s="120">
        <v>10</v>
      </c>
      <c r="H48" s="242">
        <v>20000</v>
      </c>
      <c r="I48" s="120">
        <v>200000</v>
      </c>
      <c r="J48" s="241">
        <v>44729.493136574078</v>
      </c>
      <c r="K48" s="120" t="s">
        <v>767</v>
      </c>
    </row>
    <row r="49" spans="1:11">
      <c r="A49" s="157">
        <v>41</v>
      </c>
      <c r="B49" s="120">
        <v>121428</v>
      </c>
      <c r="C49" s="120" t="s">
        <v>2751</v>
      </c>
      <c r="D49" s="120">
        <v>301299995</v>
      </c>
      <c r="E49" s="120">
        <v>8482109008</v>
      </c>
      <c r="F49" s="120" t="s">
        <v>2771</v>
      </c>
      <c r="G49" s="120">
        <v>10</v>
      </c>
      <c r="H49" s="242">
        <v>29000</v>
      </c>
      <c r="I49" s="120">
        <v>290000</v>
      </c>
      <c r="J49" s="241">
        <v>44729.493136574078</v>
      </c>
      <c r="K49" s="120" t="s">
        <v>767</v>
      </c>
    </row>
    <row r="50" spans="1:11">
      <c r="A50" s="157">
        <v>42</v>
      </c>
      <c r="B50" s="120">
        <v>121448</v>
      </c>
      <c r="C50" s="120" t="s">
        <v>2751</v>
      </c>
      <c r="D50" s="120">
        <v>301299995</v>
      </c>
      <c r="E50" s="120">
        <v>8482109008</v>
      </c>
      <c r="F50" s="120" t="s">
        <v>2772</v>
      </c>
      <c r="G50" s="120">
        <v>22</v>
      </c>
      <c r="H50" s="242">
        <v>35000</v>
      </c>
      <c r="I50" s="120">
        <v>770000</v>
      </c>
      <c r="J50" s="241">
        <v>44729.562511574077</v>
      </c>
      <c r="K50" s="120" t="s">
        <v>767</v>
      </c>
    </row>
    <row r="51" spans="1:11">
      <c r="A51" s="157">
        <v>43</v>
      </c>
      <c r="B51" s="120">
        <v>121678</v>
      </c>
      <c r="C51" s="120" t="s">
        <v>2751</v>
      </c>
      <c r="D51" s="120">
        <v>301299995</v>
      </c>
      <c r="E51" s="120">
        <v>8482109008</v>
      </c>
      <c r="F51" s="120" t="s">
        <v>2773</v>
      </c>
      <c r="G51" s="120">
        <v>10</v>
      </c>
      <c r="H51" s="242">
        <v>46000</v>
      </c>
      <c r="I51" s="120">
        <v>460000</v>
      </c>
      <c r="J51" s="241">
        <v>44730.597256944442</v>
      </c>
      <c r="K51" s="120" t="s">
        <v>767</v>
      </c>
    </row>
    <row r="52" spans="1:11">
      <c r="A52" s="157">
        <v>44</v>
      </c>
      <c r="B52" s="120">
        <v>121697</v>
      </c>
      <c r="C52" s="120" t="s">
        <v>2751</v>
      </c>
      <c r="D52" s="120">
        <v>301299995</v>
      </c>
      <c r="E52" s="120">
        <v>8482109008</v>
      </c>
      <c r="F52" s="120" t="s">
        <v>2774</v>
      </c>
      <c r="G52" s="120">
        <v>6</v>
      </c>
      <c r="H52" s="242">
        <v>69000</v>
      </c>
      <c r="I52" s="120">
        <v>414000</v>
      </c>
      <c r="J52" s="241">
        <v>44730.631967592592</v>
      </c>
      <c r="K52" s="120" t="s">
        <v>767</v>
      </c>
    </row>
    <row r="53" spans="1:11">
      <c r="A53" s="157">
        <v>45</v>
      </c>
      <c r="B53" s="120">
        <v>121701</v>
      </c>
      <c r="C53" s="120" t="s">
        <v>2751</v>
      </c>
      <c r="D53" s="120">
        <v>301299995</v>
      </c>
      <c r="E53" s="120">
        <v>8482109008</v>
      </c>
      <c r="F53" s="120" t="s">
        <v>2775</v>
      </c>
      <c r="G53" s="120">
        <v>14</v>
      </c>
      <c r="H53" s="242">
        <v>210450</v>
      </c>
      <c r="I53" s="120">
        <v>2946300</v>
      </c>
      <c r="J53" s="241">
        <v>44730.63894675926</v>
      </c>
      <c r="K53" s="120" t="s">
        <v>767</v>
      </c>
    </row>
    <row r="54" spans="1:11">
      <c r="A54" s="157">
        <v>46</v>
      </c>
      <c r="B54" s="120">
        <v>121702</v>
      </c>
      <c r="C54" s="120" t="s">
        <v>2751</v>
      </c>
      <c r="D54" s="120">
        <v>301299995</v>
      </c>
      <c r="E54" s="120">
        <v>8482109008</v>
      </c>
      <c r="F54" s="120" t="s">
        <v>2776</v>
      </c>
      <c r="G54" s="120">
        <v>4</v>
      </c>
      <c r="H54" s="242">
        <v>82800</v>
      </c>
      <c r="I54" s="120">
        <v>331200</v>
      </c>
      <c r="J54" s="241">
        <v>44730.63894675926</v>
      </c>
      <c r="K54" s="120" t="s">
        <v>767</v>
      </c>
    </row>
    <row r="55" spans="1:11">
      <c r="A55" s="157">
        <v>47</v>
      </c>
      <c r="B55" s="120">
        <v>121704</v>
      </c>
      <c r="C55" s="120" t="s">
        <v>2751</v>
      </c>
      <c r="D55" s="120">
        <v>301299995</v>
      </c>
      <c r="E55" s="120">
        <v>8482109008</v>
      </c>
      <c r="F55" s="120" t="s">
        <v>2777</v>
      </c>
      <c r="G55" s="120">
        <v>16</v>
      </c>
      <c r="H55" s="242">
        <v>305000</v>
      </c>
      <c r="I55" s="120">
        <v>4880000</v>
      </c>
      <c r="J55" s="241">
        <v>44730.63894675926</v>
      </c>
      <c r="K55" s="120" t="s">
        <v>767</v>
      </c>
    </row>
    <row r="56" spans="1:11">
      <c r="A56" s="157">
        <v>48</v>
      </c>
      <c r="B56" s="120">
        <v>122258</v>
      </c>
      <c r="C56" s="120" t="s">
        <v>544</v>
      </c>
      <c r="D56" s="120">
        <v>205857664</v>
      </c>
      <c r="E56" s="120">
        <v>4016999709</v>
      </c>
      <c r="F56" s="120" t="s">
        <v>2778</v>
      </c>
      <c r="G56" s="120">
        <v>20</v>
      </c>
      <c r="H56" s="242">
        <v>76935</v>
      </c>
      <c r="I56" s="120">
        <v>1538700</v>
      </c>
      <c r="J56" s="241">
        <v>44735.694467592592</v>
      </c>
      <c r="K56" s="120" t="s">
        <v>767</v>
      </c>
    </row>
    <row r="57" spans="1:11">
      <c r="B57" s="115"/>
      <c r="C57" s="115"/>
      <c r="D57" s="116" t="s">
        <v>72</v>
      </c>
      <c r="E57" s="117"/>
      <c r="F57" s="118"/>
      <c r="G57" s="118"/>
      <c r="H57" s="118">
        <f>SUM(H8:H56)</f>
        <v>82184279.700000003</v>
      </c>
      <c r="I57" s="158"/>
      <c r="J57" s="158"/>
      <c r="K57" s="158"/>
    </row>
  </sheetData>
  <mergeCells count="3">
    <mergeCell ref="A5:F5"/>
    <mergeCell ref="A6:F6"/>
    <mergeCell ref="A7:K7"/>
  </mergeCells>
  <hyperlinks>
    <hyperlink ref="D8" r:id="rId1" display="http://www.cooperation.uz/cooper/brands/view/1381"/>
    <hyperlink ref="B7" r:id="rId2" tooltip="Сортировка по номеру" display="https://cooperation.uz/customer/contracts/completed?page=9&amp;per-page=10&amp;sort=-id"/>
    <hyperlink ref="C7" r:id="rId3" tooltip="Сортировка по дате" display="https://cooperation.uz/customer/contracts/completed?page=9&amp;per-page=10&amp;sort=created_at"/>
    <hyperlink ref="D7" r:id="rId4" tooltip="Сортировка по поставщику" display="https://cooperation.uz/customer/contracts/completed?page=9&amp;per-page=10&amp;sort=producer_id"/>
    <hyperlink ref="F7" r:id="rId5" tooltip="Сортировка по договору" display="https://cooperation.uz/customer/contracts/completed?page=9&amp;per-page=10&amp;sort=contract_price"/>
  </hyperlinks>
  <pageMargins left="0.23622047244094491" right="0.15748031496062992" top="0.47244094488188981" bottom="0.35433070866141736" header="0.31496062992125984" footer="0.31496062992125984"/>
  <pageSetup paperSize="9" scale="53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A4" sqref="A4"/>
    </sheetView>
  </sheetViews>
  <sheetFormatPr defaultRowHeight="12"/>
  <cols>
    <col min="1" max="1" width="63.5703125" style="20" customWidth="1"/>
    <col min="2" max="2" width="18.85546875" style="19" customWidth="1"/>
    <col min="3" max="5" width="9.140625" style="19"/>
    <col min="6" max="6" width="13.28515625" style="19" customWidth="1"/>
    <col min="7" max="16384" width="9.140625" style="19"/>
  </cols>
  <sheetData>
    <row r="1" spans="1:3">
      <c r="B1" s="26" t="s">
        <v>56</v>
      </c>
    </row>
    <row r="3" spans="1:3" s="18" customFormat="1">
      <c r="A3" s="15" t="s">
        <v>0</v>
      </c>
      <c r="B3" s="17"/>
    </row>
    <row r="4" spans="1:3" s="18" customFormat="1">
      <c r="A4" s="16" t="s">
        <v>2906</v>
      </c>
      <c r="B4" s="17"/>
    </row>
    <row r="5" spans="1:3" s="18" customFormat="1">
      <c r="A5" s="16"/>
      <c r="B5" s="17"/>
    </row>
    <row r="6" spans="1:3" s="18" customFormat="1">
      <c r="A6" s="27" t="s">
        <v>1</v>
      </c>
      <c r="B6" s="28" t="s">
        <v>2</v>
      </c>
    </row>
    <row r="7" spans="1:3" s="31" customFormat="1">
      <c r="A7" s="50" t="s">
        <v>623</v>
      </c>
      <c r="B7" s="52">
        <v>4337935227.6599998</v>
      </c>
    </row>
    <row r="8" spans="1:3" s="31" customFormat="1">
      <c r="A8" s="50" t="s">
        <v>53</v>
      </c>
      <c r="B8" s="52">
        <v>4337935227.6599998</v>
      </c>
    </row>
    <row r="9" spans="1:3" s="31" customFormat="1">
      <c r="A9" s="50" t="s">
        <v>377</v>
      </c>
      <c r="B9" s="52">
        <v>400418.25</v>
      </c>
    </row>
    <row r="10" spans="1:3" s="31" customFormat="1">
      <c r="A10" s="50" t="s">
        <v>378</v>
      </c>
      <c r="B10" s="52">
        <v>10833.5103</v>
      </c>
    </row>
    <row r="11" spans="1:3" s="31" customFormat="1">
      <c r="A11" s="51" t="s">
        <v>1242</v>
      </c>
      <c r="B11" s="53">
        <v>4337935227.6599998</v>
      </c>
    </row>
    <row r="12" spans="1:3" s="31" customFormat="1">
      <c r="A12" s="51" t="s">
        <v>53</v>
      </c>
      <c r="B12" s="53">
        <v>4337935227.6599998</v>
      </c>
    </row>
    <row r="13" spans="1:3" s="31" customFormat="1">
      <c r="A13" s="51" t="s">
        <v>377</v>
      </c>
      <c r="B13" s="53">
        <v>400418.25</v>
      </c>
    </row>
    <row r="14" spans="1:3" s="31" customFormat="1">
      <c r="A14" s="51" t="s">
        <v>378</v>
      </c>
      <c r="B14" s="53">
        <v>10833.5103</v>
      </c>
    </row>
    <row r="15" spans="1:3" s="3" customFormat="1">
      <c r="A15" s="35" t="s">
        <v>1243</v>
      </c>
      <c r="B15" s="36">
        <v>18289181900.220001</v>
      </c>
      <c r="C15" s="38"/>
    </row>
    <row r="16" spans="1:3">
      <c r="A16" s="35" t="s">
        <v>53</v>
      </c>
      <c r="B16" s="36">
        <v>18289181900.220001</v>
      </c>
      <c r="C16" s="30"/>
    </row>
    <row r="17" spans="1:6">
      <c r="A17" s="35" t="s">
        <v>377</v>
      </c>
      <c r="B17" s="36">
        <v>1636373.95</v>
      </c>
      <c r="C17" s="30"/>
    </row>
    <row r="18" spans="1:6" s="10" customFormat="1">
      <c r="A18" s="39" t="s">
        <v>378</v>
      </c>
      <c r="B18" s="36">
        <v>11176.6518</v>
      </c>
      <c r="C18" s="34"/>
      <c r="F18" s="25"/>
    </row>
    <row r="19" spans="1:6">
      <c r="A19" s="35" t="s">
        <v>1244</v>
      </c>
      <c r="B19" s="33">
        <v>6840006956.0299997</v>
      </c>
      <c r="C19" s="30"/>
      <c r="F19" s="24"/>
    </row>
    <row r="20" spans="1:6" s="10" customFormat="1">
      <c r="A20" s="32" t="s">
        <v>53</v>
      </c>
      <c r="B20" s="33">
        <v>6840006956.0299997</v>
      </c>
      <c r="C20" s="34"/>
      <c r="F20" s="25"/>
    </row>
    <row r="21" spans="1:6">
      <c r="A21" s="37" t="s">
        <v>377</v>
      </c>
      <c r="B21" s="33">
        <v>604536.94999999995</v>
      </c>
      <c r="C21" s="30"/>
    </row>
    <row r="22" spans="1:6">
      <c r="A22" s="32" t="s">
        <v>378</v>
      </c>
      <c r="B22" s="33">
        <v>11314.456399999999</v>
      </c>
      <c r="C22" s="30"/>
    </row>
    <row r="23" spans="1:6">
      <c r="A23" s="35" t="s">
        <v>1245</v>
      </c>
      <c r="B23" s="36">
        <v>7974453917.6999998</v>
      </c>
      <c r="C23" s="30"/>
    </row>
    <row r="24" spans="1:6">
      <c r="A24" s="35" t="s">
        <v>53</v>
      </c>
      <c r="B24" s="36">
        <v>7974453917.6999998</v>
      </c>
      <c r="C24" s="30"/>
    </row>
    <row r="25" spans="1:6">
      <c r="A25" s="35" t="s">
        <v>377</v>
      </c>
      <c r="B25" s="36">
        <v>711437.5</v>
      </c>
      <c r="C25" s="30"/>
    </row>
    <row r="26" spans="1:6">
      <c r="A26" s="35" t="s">
        <v>378</v>
      </c>
      <c r="B26" s="36">
        <v>11208.9311</v>
      </c>
      <c r="C26" s="30"/>
    </row>
    <row r="27" spans="1:6" s="18" customFormat="1">
      <c r="A27" s="35" t="s">
        <v>1246</v>
      </c>
      <c r="B27" s="33">
        <v>3474721026.4899998</v>
      </c>
      <c r="C27" s="31"/>
    </row>
    <row r="28" spans="1:6" s="18" customFormat="1">
      <c r="A28" s="32" t="s">
        <v>53</v>
      </c>
      <c r="B28" s="33">
        <v>3474721026.4899998</v>
      </c>
      <c r="C28" s="31"/>
    </row>
    <row r="29" spans="1:6" s="18" customFormat="1">
      <c r="A29" s="32" t="s">
        <v>377</v>
      </c>
      <c r="B29" s="33">
        <v>320399.5</v>
      </c>
      <c r="C29" s="31"/>
    </row>
    <row r="30" spans="1:6" s="18" customFormat="1">
      <c r="A30" s="32" t="s">
        <v>378</v>
      </c>
      <c r="B30" s="33">
        <v>10844.963900000001</v>
      </c>
      <c r="C30" s="31"/>
    </row>
    <row r="31" spans="1:6" s="18" customFormat="1">
      <c r="A31" s="8" t="s">
        <v>1247</v>
      </c>
      <c r="B31" s="9">
        <v>3902351266.75</v>
      </c>
    </row>
    <row r="32" spans="1:6">
      <c r="A32" s="8" t="s">
        <v>53</v>
      </c>
      <c r="B32" s="22">
        <v>3902351266.75</v>
      </c>
    </row>
    <row r="33" spans="1:2">
      <c r="A33" s="35" t="s">
        <v>377</v>
      </c>
      <c r="B33" s="40">
        <v>356275</v>
      </c>
    </row>
    <row r="34" spans="1:2">
      <c r="A34" s="8" t="s">
        <v>378</v>
      </c>
      <c r="B34" s="9">
        <v>10953.1998</v>
      </c>
    </row>
    <row r="35" spans="1:2">
      <c r="A35" s="8" t="s">
        <v>1248</v>
      </c>
      <c r="B35" s="22">
        <v>3902351266.75</v>
      </c>
    </row>
    <row r="36" spans="1:2">
      <c r="A36" s="21" t="s">
        <v>53</v>
      </c>
      <c r="B36" s="22">
        <v>3902351266.75</v>
      </c>
    </row>
    <row r="37" spans="1:2">
      <c r="A37" s="21" t="s">
        <v>377</v>
      </c>
      <c r="B37" s="22">
        <v>356275</v>
      </c>
    </row>
    <row r="38" spans="1:2">
      <c r="A38" s="21" t="s">
        <v>378</v>
      </c>
      <c r="B38" s="22">
        <v>10953.1998</v>
      </c>
    </row>
    <row r="39" spans="1:2">
      <c r="A39" s="8" t="s">
        <v>622</v>
      </c>
      <c r="B39" s="195"/>
    </row>
    <row r="40" spans="1:2">
      <c r="A40" s="8" t="s">
        <v>14</v>
      </c>
      <c r="B40" s="9">
        <v>26529468394.630001</v>
      </c>
    </row>
    <row r="42" spans="1:2">
      <c r="B42" s="284"/>
    </row>
  </sheetData>
  <autoFilter ref="A6:B3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A42" sqref="A42"/>
    </sheetView>
  </sheetViews>
  <sheetFormatPr defaultRowHeight="12"/>
  <cols>
    <col min="1" max="1" width="63.5703125" style="20" customWidth="1"/>
    <col min="2" max="2" width="18.85546875" style="19" customWidth="1"/>
    <col min="3" max="5" width="9.140625" style="19"/>
    <col min="6" max="6" width="13.28515625" style="19" customWidth="1"/>
    <col min="7" max="16384" width="9.140625" style="19"/>
  </cols>
  <sheetData>
    <row r="1" spans="1:6">
      <c r="B1" s="26" t="s">
        <v>56</v>
      </c>
    </row>
    <row r="3" spans="1:6" s="18" customFormat="1" ht="15.75">
      <c r="A3" s="1" t="s">
        <v>48</v>
      </c>
      <c r="B3" s="62"/>
    </row>
    <row r="4" spans="1:6" s="18" customFormat="1" ht="15.75">
      <c r="A4" s="2" t="s">
        <v>616</v>
      </c>
      <c r="B4" s="62"/>
    </row>
    <row r="5" spans="1:6" s="18" customFormat="1">
      <c r="A5" s="16"/>
      <c r="B5" s="17"/>
    </row>
    <row r="6" spans="1:6" s="18" customFormat="1">
      <c r="A6" s="27" t="s">
        <v>1</v>
      </c>
      <c r="B6" s="28" t="s">
        <v>2</v>
      </c>
    </row>
    <row r="7" spans="1:6" s="31" customFormat="1">
      <c r="A7" s="50"/>
      <c r="B7" s="52"/>
    </row>
    <row r="8" spans="1:6" s="31" customFormat="1">
      <c r="A8" s="51"/>
      <c r="B8" s="53"/>
    </row>
    <row r="9" spans="1:6" s="31" customFormat="1">
      <c r="A9" s="51"/>
      <c r="B9" s="53"/>
    </row>
    <row r="10" spans="1:6" s="31" customFormat="1">
      <c r="A10" s="51"/>
      <c r="B10" s="53"/>
    </row>
    <row r="11" spans="1:6" s="3" customFormat="1">
      <c r="A11" s="35"/>
      <c r="B11" s="36"/>
      <c r="C11" s="38"/>
    </row>
    <row r="12" spans="1:6">
      <c r="A12" s="32"/>
      <c r="B12" s="33"/>
      <c r="C12" s="30"/>
    </row>
    <row r="13" spans="1:6">
      <c r="A13" s="32"/>
      <c r="B13" s="33"/>
      <c r="C13" s="30"/>
    </row>
    <row r="14" spans="1:6" s="10" customFormat="1">
      <c r="A14" s="37"/>
      <c r="B14" s="33"/>
      <c r="C14" s="34"/>
      <c r="F14" s="25"/>
    </row>
    <row r="15" spans="1:6">
      <c r="A15" s="35"/>
      <c r="B15" s="36"/>
      <c r="C15" s="30"/>
    </row>
    <row r="16" spans="1:6">
      <c r="A16" s="32"/>
      <c r="B16" s="33"/>
      <c r="C16" s="30"/>
    </row>
    <row r="17" spans="1:3">
      <c r="A17" s="32"/>
      <c r="B17" s="33"/>
      <c r="C17" s="30"/>
    </row>
    <row r="18" spans="1:3" ht="11.25" customHeight="1">
      <c r="A18" s="32"/>
      <c r="B18" s="33"/>
      <c r="C18" s="30"/>
    </row>
    <row r="19" spans="1:3" s="18" customFormat="1">
      <c r="A19" s="8"/>
      <c r="B19" s="9"/>
    </row>
    <row r="20" spans="1:3" s="18" customFormat="1">
      <c r="A20" s="21"/>
      <c r="B20" s="22"/>
    </row>
    <row r="21" spans="1:3">
      <c r="A21" s="21"/>
      <c r="B21" s="22"/>
    </row>
    <row r="22" spans="1:3">
      <c r="A22" s="32"/>
      <c r="B22" s="72"/>
    </row>
    <row r="23" spans="1:3">
      <c r="A23" s="8"/>
      <c r="B23" s="9"/>
    </row>
    <row r="24" spans="1:3">
      <c r="A24" s="21"/>
      <c r="B24" s="22"/>
    </row>
    <row r="25" spans="1:3">
      <c r="A25" s="21"/>
      <c r="B25" s="22"/>
    </row>
    <row r="26" spans="1:3">
      <c r="A26" s="21"/>
      <c r="B26" s="22"/>
    </row>
    <row r="27" spans="1:3">
      <c r="A27" s="8"/>
      <c r="B27" s="9"/>
    </row>
    <row r="28" spans="1:3">
      <c r="A28" s="21"/>
      <c r="B28" s="22"/>
    </row>
    <row r="29" spans="1:3">
      <c r="A29" s="21"/>
      <c r="B29" s="22"/>
    </row>
    <row r="30" spans="1:3">
      <c r="A30" s="21"/>
      <c r="B30" s="22"/>
    </row>
    <row r="31" spans="1:3">
      <c r="A31" s="21"/>
      <c r="B31" s="23"/>
    </row>
    <row r="32" spans="1:3">
      <c r="A32" s="21"/>
      <c r="B32" s="22"/>
    </row>
    <row r="33" spans="1:2">
      <c r="A33" s="8" t="s">
        <v>72</v>
      </c>
      <c r="B33" s="9">
        <f>B7+B11+B15+B19+B23+B27</f>
        <v>0</v>
      </c>
    </row>
    <row r="34" spans="1:2">
      <c r="A34" s="8" t="s">
        <v>156</v>
      </c>
      <c r="B34" s="9">
        <f>B9+B13+B17+B21+B25+B29</f>
        <v>0</v>
      </c>
    </row>
    <row r="35" spans="1:2">
      <c r="A35" s="21"/>
      <c r="B35" s="23"/>
    </row>
  </sheetData>
  <autoFilter ref="A6:B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27"/>
  <sheetViews>
    <sheetView view="pageBreakPreview" topLeftCell="A520" zoomScale="115" zoomScaleNormal="100" zoomScaleSheetLayoutView="115" workbookViewId="0">
      <selection activeCell="A4" sqref="A4"/>
    </sheetView>
  </sheetViews>
  <sheetFormatPr defaultColWidth="63.140625" defaultRowHeight="12"/>
  <cols>
    <col min="1" max="1" width="63.140625" style="133"/>
    <col min="2" max="2" width="25.28515625" style="24" customWidth="1"/>
    <col min="3" max="16384" width="63.140625" style="19"/>
  </cols>
  <sheetData>
    <row r="1" spans="1:2">
      <c r="B1" s="61" t="s">
        <v>55</v>
      </c>
    </row>
    <row r="3" spans="1:2" s="113" customFormat="1" ht="15.75">
      <c r="A3" s="1" t="s">
        <v>48</v>
      </c>
      <c r="B3" s="112"/>
    </row>
    <row r="4" spans="1:2" s="113" customFormat="1" ht="15.75">
      <c r="A4" s="16" t="s">
        <v>2906</v>
      </c>
      <c r="B4" s="112"/>
    </row>
    <row r="5" spans="1:2">
      <c r="A5" s="134"/>
      <c r="B5" s="63"/>
    </row>
    <row r="6" spans="1:2">
      <c r="A6" s="298" t="s">
        <v>1</v>
      </c>
      <c r="B6" s="299" t="s">
        <v>2</v>
      </c>
    </row>
    <row r="7" spans="1:2">
      <c r="A7" s="300" t="s">
        <v>1484</v>
      </c>
      <c r="B7" s="301">
        <v>357900600</v>
      </c>
    </row>
    <row r="8" spans="1:2">
      <c r="A8" s="302" t="s">
        <v>1485</v>
      </c>
      <c r="B8" s="303">
        <v>182099900</v>
      </c>
    </row>
    <row r="9" spans="1:2" s="10" customFormat="1">
      <c r="A9" s="304" t="s">
        <v>3195</v>
      </c>
      <c r="B9" s="305">
        <v>82519960</v>
      </c>
    </row>
    <row r="10" spans="1:2">
      <c r="A10" s="302" t="s">
        <v>3196</v>
      </c>
      <c r="B10" s="303">
        <v>86284740</v>
      </c>
    </row>
    <row r="11" spans="1:2" s="10" customFormat="1">
      <c r="A11" s="302" t="s">
        <v>3197</v>
      </c>
      <c r="B11" s="303">
        <v>6996000</v>
      </c>
    </row>
    <row r="12" spans="1:2">
      <c r="A12" s="306" t="s">
        <v>1486</v>
      </c>
      <c r="B12" s="277">
        <v>17824800</v>
      </c>
    </row>
    <row r="13" spans="1:2">
      <c r="A13" s="304" t="s">
        <v>1487</v>
      </c>
      <c r="B13" s="305">
        <v>6804800</v>
      </c>
    </row>
    <row r="14" spans="1:2">
      <c r="A14" s="302" t="s">
        <v>3198</v>
      </c>
      <c r="B14" s="303">
        <v>11020000</v>
      </c>
    </row>
    <row r="15" spans="1:2" s="10" customFormat="1">
      <c r="A15" s="300" t="s">
        <v>3140</v>
      </c>
      <c r="B15" s="301">
        <v>33469990</v>
      </c>
    </row>
    <row r="16" spans="1:2">
      <c r="A16" s="302" t="s">
        <v>3199</v>
      </c>
      <c r="B16" s="303">
        <v>21809990</v>
      </c>
    </row>
    <row r="17" spans="1:2">
      <c r="A17" s="302" t="s">
        <v>3200</v>
      </c>
      <c r="B17" s="303">
        <v>11660000</v>
      </c>
    </row>
    <row r="18" spans="1:2" s="10" customFormat="1">
      <c r="A18" s="306" t="s">
        <v>264</v>
      </c>
      <c r="B18" s="277">
        <v>23825222</v>
      </c>
    </row>
    <row r="19" spans="1:2">
      <c r="A19" s="302" t="s">
        <v>1488</v>
      </c>
      <c r="B19" s="303">
        <v>6815152</v>
      </c>
    </row>
    <row r="20" spans="1:2" s="10" customFormat="1">
      <c r="A20" s="304" t="s">
        <v>3201</v>
      </c>
      <c r="B20" s="305">
        <v>17010070</v>
      </c>
    </row>
    <row r="21" spans="1:2">
      <c r="A21" s="306" t="s">
        <v>3141</v>
      </c>
      <c r="B21" s="277">
        <v>28050000</v>
      </c>
    </row>
    <row r="22" spans="1:2" s="10" customFormat="1">
      <c r="A22" s="304" t="s">
        <v>3202</v>
      </c>
      <c r="B22" s="305">
        <v>28050000</v>
      </c>
    </row>
    <row r="23" spans="1:2">
      <c r="A23" s="306" t="s">
        <v>3142</v>
      </c>
      <c r="B23" s="277">
        <v>5765000</v>
      </c>
    </row>
    <row r="24" spans="1:2">
      <c r="A24" s="302" t="s">
        <v>3203</v>
      </c>
      <c r="B24" s="303">
        <v>5765000</v>
      </c>
    </row>
    <row r="25" spans="1:2" s="10" customFormat="1">
      <c r="A25" s="306" t="s">
        <v>3143</v>
      </c>
      <c r="B25" s="277">
        <v>32570000</v>
      </c>
    </row>
    <row r="26" spans="1:2">
      <c r="A26" s="304" t="s">
        <v>3204</v>
      </c>
      <c r="B26" s="305">
        <v>9250000</v>
      </c>
    </row>
    <row r="27" spans="1:2">
      <c r="A27" s="302" t="s">
        <v>3205</v>
      </c>
      <c r="B27" s="303">
        <v>23320000</v>
      </c>
    </row>
    <row r="28" spans="1:2" s="10" customFormat="1">
      <c r="A28" s="300" t="s">
        <v>265</v>
      </c>
      <c r="B28" s="301">
        <v>1706931080</v>
      </c>
    </row>
    <row r="29" spans="1:2">
      <c r="A29" s="302" t="s">
        <v>1489</v>
      </c>
      <c r="B29" s="303">
        <v>180123100</v>
      </c>
    </row>
    <row r="30" spans="1:2" s="10" customFormat="1">
      <c r="A30" s="302" t="s">
        <v>1490</v>
      </c>
      <c r="B30" s="303">
        <v>216360120</v>
      </c>
    </row>
    <row r="31" spans="1:2">
      <c r="A31" s="304" t="s">
        <v>1491</v>
      </c>
      <c r="B31" s="305">
        <v>217533360</v>
      </c>
    </row>
    <row r="32" spans="1:2">
      <c r="A32" s="302" t="s">
        <v>1492</v>
      </c>
      <c r="B32" s="303">
        <v>217919880</v>
      </c>
    </row>
    <row r="33" spans="1:2" s="10" customFormat="1">
      <c r="A33" s="302" t="s">
        <v>1493</v>
      </c>
      <c r="B33" s="303">
        <v>90589400</v>
      </c>
    </row>
    <row r="34" spans="1:2">
      <c r="A34" s="304" t="s">
        <v>3206</v>
      </c>
      <c r="B34" s="305">
        <v>146203524</v>
      </c>
    </row>
    <row r="35" spans="1:2">
      <c r="A35" s="302" t="s">
        <v>3207</v>
      </c>
      <c r="B35" s="303">
        <v>159452221</v>
      </c>
    </row>
    <row r="36" spans="1:2" s="10" customFormat="1">
      <c r="A36" s="304" t="s">
        <v>3208</v>
      </c>
      <c r="B36" s="305">
        <v>279934560</v>
      </c>
    </row>
    <row r="37" spans="1:2" s="10" customFormat="1">
      <c r="A37" s="304" t="s">
        <v>3209</v>
      </c>
      <c r="B37" s="305">
        <v>198814915</v>
      </c>
    </row>
    <row r="38" spans="1:2">
      <c r="A38" s="306" t="s">
        <v>3144</v>
      </c>
      <c r="B38" s="277">
        <v>7508400</v>
      </c>
    </row>
    <row r="39" spans="1:2" s="10" customFormat="1">
      <c r="A39" s="304" t="s">
        <v>3210</v>
      </c>
      <c r="B39" s="305">
        <v>1877100</v>
      </c>
    </row>
    <row r="40" spans="1:2">
      <c r="A40" s="302" t="s">
        <v>3211</v>
      </c>
      <c r="B40" s="303">
        <v>5631300</v>
      </c>
    </row>
    <row r="41" spans="1:2">
      <c r="A41" s="306" t="s">
        <v>624</v>
      </c>
      <c r="B41" s="277">
        <v>10600000</v>
      </c>
    </row>
    <row r="42" spans="1:2">
      <c r="A42" s="302" t="s">
        <v>1494</v>
      </c>
      <c r="B42" s="303">
        <v>5300000</v>
      </c>
    </row>
    <row r="43" spans="1:2">
      <c r="A43" s="302" t="s">
        <v>1495</v>
      </c>
      <c r="B43" s="303">
        <v>5300000</v>
      </c>
    </row>
    <row r="44" spans="1:2">
      <c r="A44" s="306" t="s">
        <v>3145</v>
      </c>
      <c r="B44" s="277">
        <v>5752000</v>
      </c>
    </row>
    <row r="45" spans="1:2">
      <c r="A45" s="302" t="s">
        <v>3212</v>
      </c>
      <c r="B45" s="303">
        <v>5752000</v>
      </c>
    </row>
    <row r="46" spans="1:2">
      <c r="A46" s="306" t="s">
        <v>3146</v>
      </c>
      <c r="B46" s="277">
        <v>151027932</v>
      </c>
    </row>
    <row r="47" spans="1:2" s="10" customFormat="1">
      <c r="A47" s="304" t="s">
        <v>3213</v>
      </c>
      <c r="B47" s="305">
        <v>151027932</v>
      </c>
    </row>
    <row r="48" spans="1:2">
      <c r="A48" s="306" t="s">
        <v>3147</v>
      </c>
      <c r="B48" s="277">
        <v>11100012</v>
      </c>
    </row>
    <row r="49" spans="1:2" s="10" customFormat="1">
      <c r="A49" s="304" t="s">
        <v>3214</v>
      </c>
      <c r="B49" s="305">
        <v>11100012</v>
      </c>
    </row>
    <row r="50" spans="1:2">
      <c r="A50" s="306" t="s">
        <v>3148</v>
      </c>
      <c r="B50" s="277">
        <v>232384731.59999999</v>
      </c>
    </row>
    <row r="51" spans="1:2">
      <c r="A51" s="304" t="s">
        <v>3215</v>
      </c>
      <c r="B51" s="305">
        <v>232384731.59999999</v>
      </c>
    </row>
    <row r="52" spans="1:2">
      <c r="A52" s="306" t="s">
        <v>3149</v>
      </c>
      <c r="B52" s="277">
        <v>16307800</v>
      </c>
    </row>
    <row r="53" spans="1:2">
      <c r="A53" s="302" t="s">
        <v>3216</v>
      </c>
      <c r="B53" s="303">
        <v>5278700</v>
      </c>
    </row>
    <row r="54" spans="1:2" s="10" customFormat="1">
      <c r="A54" s="304" t="s">
        <v>3217</v>
      </c>
      <c r="B54" s="305">
        <v>5278600</v>
      </c>
    </row>
    <row r="55" spans="1:2">
      <c r="A55" s="302" t="s">
        <v>3218</v>
      </c>
      <c r="B55" s="303">
        <v>5750500</v>
      </c>
    </row>
    <row r="56" spans="1:2" s="10" customFormat="1">
      <c r="A56" s="306" t="s">
        <v>1496</v>
      </c>
      <c r="B56" s="277">
        <v>26960551</v>
      </c>
    </row>
    <row r="57" spans="1:2">
      <c r="A57" s="304" t="s">
        <v>1497</v>
      </c>
      <c r="B57" s="305">
        <v>5305999</v>
      </c>
    </row>
    <row r="58" spans="1:2">
      <c r="A58" s="302" t="s">
        <v>1498</v>
      </c>
      <c r="B58" s="303">
        <v>5301999</v>
      </c>
    </row>
    <row r="59" spans="1:2" s="10" customFormat="1">
      <c r="A59" s="302" t="s">
        <v>1499</v>
      </c>
      <c r="B59" s="303">
        <v>5295555</v>
      </c>
    </row>
    <row r="60" spans="1:2">
      <c r="A60" s="302" t="s">
        <v>3219</v>
      </c>
      <c r="B60" s="303">
        <v>5300999</v>
      </c>
    </row>
    <row r="61" spans="1:2" s="10" customFormat="1">
      <c r="A61" s="304" t="s">
        <v>3220</v>
      </c>
      <c r="B61" s="305">
        <v>5755999</v>
      </c>
    </row>
    <row r="62" spans="1:2">
      <c r="A62" s="306" t="s">
        <v>625</v>
      </c>
      <c r="B62" s="277">
        <v>34020000</v>
      </c>
    </row>
    <row r="63" spans="1:2" s="10" customFormat="1">
      <c r="A63" s="304" t="s">
        <v>1500</v>
      </c>
      <c r="B63" s="305">
        <v>34020000</v>
      </c>
    </row>
    <row r="64" spans="1:2">
      <c r="A64" s="306" t="s">
        <v>3150</v>
      </c>
      <c r="B64" s="277">
        <v>4510000</v>
      </c>
    </row>
    <row r="65" spans="1:2" s="10" customFormat="1">
      <c r="A65" s="302" t="s">
        <v>3221</v>
      </c>
      <c r="B65" s="303">
        <v>4510000</v>
      </c>
    </row>
    <row r="66" spans="1:2">
      <c r="A66" s="300" t="s">
        <v>626</v>
      </c>
      <c r="B66" s="301">
        <v>8110420</v>
      </c>
    </row>
    <row r="67" spans="1:2">
      <c r="A67" s="302" t="s">
        <v>3222</v>
      </c>
      <c r="B67" s="303">
        <v>5755000</v>
      </c>
    </row>
    <row r="68" spans="1:2">
      <c r="A68" s="302" t="s">
        <v>1501</v>
      </c>
      <c r="B68" s="303">
        <v>2355420</v>
      </c>
    </row>
    <row r="69" spans="1:2">
      <c r="A69" s="306" t="s">
        <v>3151</v>
      </c>
      <c r="B69" s="277">
        <v>1701000</v>
      </c>
    </row>
    <row r="70" spans="1:2">
      <c r="A70" s="304" t="s">
        <v>3223</v>
      </c>
      <c r="B70" s="305">
        <v>1701000</v>
      </c>
    </row>
    <row r="71" spans="1:2">
      <c r="A71" s="306" t="s">
        <v>3152</v>
      </c>
      <c r="B71" s="277">
        <v>11516998</v>
      </c>
    </row>
    <row r="72" spans="1:2" s="10" customFormat="1">
      <c r="A72" s="302" t="s">
        <v>3224</v>
      </c>
      <c r="B72" s="303">
        <v>5760999</v>
      </c>
    </row>
    <row r="73" spans="1:2" s="10" customFormat="1">
      <c r="A73" s="302" t="s">
        <v>3225</v>
      </c>
      <c r="B73" s="303">
        <v>5755999</v>
      </c>
    </row>
    <row r="74" spans="1:2">
      <c r="A74" s="300" t="s">
        <v>3153</v>
      </c>
      <c r="B74" s="301">
        <v>36179980</v>
      </c>
    </row>
    <row r="75" spans="1:2">
      <c r="A75" s="304" t="s">
        <v>3226</v>
      </c>
      <c r="B75" s="305">
        <v>36179980</v>
      </c>
    </row>
    <row r="76" spans="1:2">
      <c r="A76" s="306" t="s">
        <v>379</v>
      </c>
      <c r="B76" s="277">
        <v>5810548655.5100002</v>
      </c>
    </row>
    <row r="77" spans="1:2" s="10" customFormat="1">
      <c r="A77" s="302" t="s">
        <v>1502</v>
      </c>
      <c r="B77" s="303">
        <v>558023100</v>
      </c>
    </row>
    <row r="78" spans="1:2">
      <c r="A78" s="302" t="s">
        <v>1503</v>
      </c>
      <c r="B78" s="303">
        <v>556799700</v>
      </c>
    </row>
    <row r="79" spans="1:2" s="10" customFormat="1">
      <c r="A79" s="304" t="s">
        <v>1504</v>
      </c>
      <c r="B79" s="305">
        <v>542400000</v>
      </c>
    </row>
    <row r="80" spans="1:2">
      <c r="A80" s="302" t="s">
        <v>1505</v>
      </c>
      <c r="B80" s="303">
        <v>542400000</v>
      </c>
    </row>
    <row r="81" spans="1:2" s="10" customFormat="1">
      <c r="A81" s="304" t="s">
        <v>1506</v>
      </c>
      <c r="B81" s="305">
        <v>546000000</v>
      </c>
    </row>
    <row r="82" spans="1:2" s="10" customFormat="1">
      <c r="A82" s="302" t="s">
        <v>1507</v>
      </c>
      <c r="B82" s="303">
        <v>60832000</v>
      </c>
    </row>
    <row r="83" spans="1:2">
      <c r="A83" s="304" t="s">
        <v>1508</v>
      </c>
      <c r="B83" s="305">
        <v>145600000</v>
      </c>
    </row>
    <row r="84" spans="1:2">
      <c r="A84" s="302" t="s">
        <v>1509</v>
      </c>
      <c r="B84" s="303">
        <v>58240000</v>
      </c>
    </row>
    <row r="85" spans="1:2" s="10" customFormat="1">
      <c r="A85" s="302" t="s">
        <v>1510</v>
      </c>
      <c r="B85" s="303">
        <v>285262777.80000001</v>
      </c>
    </row>
    <row r="86" spans="1:2">
      <c r="A86" s="302" t="s">
        <v>1511</v>
      </c>
      <c r="B86" s="303">
        <v>542858509.5</v>
      </c>
    </row>
    <row r="87" spans="1:2">
      <c r="A87" s="304" t="s">
        <v>3227</v>
      </c>
      <c r="B87" s="305">
        <v>615404790</v>
      </c>
    </row>
    <row r="88" spans="1:2">
      <c r="A88" s="302" t="s">
        <v>3228</v>
      </c>
      <c r="B88" s="303">
        <v>662518668.21000004</v>
      </c>
    </row>
    <row r="89" spans="1:2" s="10" customFormat="1">
      <c r="A89" s="302" t="s">
        <v>3229</v>
      </c>
      <c r="B89" s="303">
        <v>694209110</v>
      </c>
    </row>
    <row r="90" spans="1:2">
      <c r="A90" s="306" t="s">
        <v>3154</v>
      </c>
      <c r="B90" s="277">
        <v>61949980</v>
      </c>
    </row>
    <row r="91" spans="1:2">
      <c r="A91" s="302" t="s">
        <v>3230</v>
      </c>
      <c r="B91" s="303">
        <v>25530000</v>
      </c>
    </row>
    <row r="92" spans="1:2">
      <c r="A92" s="304" t="s">
        <v>3231</v>
      </c>
      <c r="B92" s="305">
        <v>36419980</v>
      </c>
    </row>
    <row r="93" spans="1:2">
      <c r="A93" s="306" t="s">
        <v>1512</v>
      </c>
      <c r="B93" s="277">
        <v>3617998</v>
      </c>
    </row>
    <row r="94" spans="1:2" s="10" customFormat="1">
      <c r="A94" s="304" t="s">
        <v>1513</v>
      </c>
      <c r="B94" s="305">
        <v>3617998</v>
      </c>
    </row>
    <row r="95" spans="1:2" s="10" customFormat="1">
      <c r="A95" s="300" t="s">
        <v>3155</v>
      </c>
      <c r="B95" s="301">
        <v>92684000</v>
      </c>
    </row>
    <row r="96" spans="1:2">
      <c r="A96" s="302" t="s">
        <v>3232</v>
      </c>
      <c r="B96" s="303">
        <v>40104000</v>
      </c>
    </row>
    <row r="97" spans="1:2" s="10" customFormat="1">
      <c r="A97" s="304" t="s">
        <v>3233</v>
      </c>
      <c r="B97" s="305">
        <v>52580000</v>
      </c>
    </row>
    <row r="98" spans="1:2">
      <c r="A98" s="306" t="s">
        <v>627</v>
      </c>
      <c r="B98" s="277">
        <v>293543824</v>
      </c>
    </row>
    <row r="99" spans="1:2" s="10" customFormat="1">
      <c r="A99" s="304" t="s">
        <v>641</v>
      </c>
      <c r="B99" s="305" t="s">
        <v>180</v>
      </c>
    </row>
    <row r="100" spans="1:2">
      <c r="A100" s="302" t="s">
        <v>642</v>
      </c>
      <c r="B100" s="303" t="s">
        <v>180</v>
      </c>
    </row>
    <row r="101" spans="1:2" s="10" customFormat="1">
      <c r="A101" s="304" t="s">
        <v>1514</v>
      </c>
      <c r="B101" s="305">
        <v>10557030</v>
      </c>
    </row>
    <row r="102" spans="1:2">
      <c r="A102" s="302" t="s">
        <v>1515</v>
      </c>
      <c r="B102" s="303">
        <v>5278565</v>
      </c>
    </row>
    <row r="103" spans="1:2" s="10" customFormat="1">
      <c r="A103" s="302" t="s">
        <v>1516</v>
      </c>
      <c r="B103" s="303">
        <v>5278515</v>
      </c>
    </row>
    <row r="104" spans="1:2">
      <c r="A104" s="302" t="s">
        <v>1517</v>
      </c>
      <c r="B104" s="303">
        <v>10611554</v>
      </c>
    </row>
    <row r="105" spans="1:2" s="10" customFormat="1">
      <c r="A105" s="304" t="s">
        <v>1518</v>
      </c>
      <c r="B105" s="305">
        <v>10557050</v>
      </c>
    </row>
    <row r="106" spans="1:2" s="10" customFormat="1">
      <c r="A106" s="304" t="s">
        <v>1519</v>
      </c>
      <c r="B106" s="305">
        <v>10557070</v>
      </c>
    </row>
    <row r="107" spans="1:2">
      <c r="A107" s="302" t="s">
        <v>1520</v>
      </c>
      <c r="B107" s="303">
        <v>10603554</v>
      </c>
    </row>
    <row r="108" spans="1:2" s="10" customFormat="1">
      <c r="A108" s="304" t="s">
        <v>1521</v>
      </c>
      <c r="B108" s="305">
        <v>10559110</v>
      </c>
    </row>
    <row r="109" spans="1:2">
      <c r="A109" s="302" t="s">
        <v>1522</v>
      </c>
      <c r="B109" s="303">
        <v>10557310</v>
      </c>
    </row>
    <row r="110" spans="1:2" s="10" customFormat="1">
      <c r="A110" s="304" t="s">
        <v>1523</v>
      </c>
      <c r="B110" s="305">
        <v>10557070</v>
      </c>
    </row>
    <row r="111" spans="1:2">
      <c r="A111" s="302" t="s">
        <v>1524</v>
      </c>
      <c r="B111" s="303">
        <v>10557030</v>
      </c>
    </row>
    <row r="112" spans="1:2">
      <c r="A112" s="302" t="s">
        <v>1525</v>
      </c>
      <c r="B112" s="303">
        <v>10557070</v>
      </c>
    </row>
    <row r="113" spans="1:2">
      <c r="A113" s="302" t="s">
        <v>1526</v>
      </c>
      <c r="B113" s="303">
        <v>10557070</v>
      </c>
    </row>
    <row r="114" spans="1:2">
      <c r="A114" s="304" t="s">
        <v>3234</v>
      </c>
      <c r="B114" s="305">
        <v>11500410</v>
      </c>
    </row>
    <row r="115" spans="1:2">
      <c r="A115" s="302" t="s">
        <v>3235</v>
      </c>
      <c r="B115" s="303">
        <v>11500410</v>
      </c>
    </row>
    <row r="116" spans="1:2" s="10" customFormat="1">
      <c r="A116" s="302" t="s">
        <v>3236</v>
      </c>
      <c r="B116" s="303">
        <v>11500410</v>
      </c>
    </row>
    <row r="117" spans="1:2">
      <c r="A117" s="302" t="s">
        <v>3237</v>
      </c>
      <c r="B117" s="303">
        <v>11500410</v>
      </c>
    </row>
    <row r="118" spans="1:2">
      <c r="A118" s="302" t="s">
        <v>3238</v>
      </c>
      <c r="B118" s="303">
        <v>11500410</v>
      </c>
    </row>
    <row r="119" spans="1:2">
      <c r="A119" s="302" t="s">
        <v>3239</v>
      </c>
      <c r="B119" s="303">
        <v>5750205</v>
      </c>
    </row>
    <row r="120" spans="1:2">
      <c r="A120" s="302" t="s">
        <v>3240</v>
      </c>
      <c r="B120" s="303">
        <v>11500410</v>
      </c>
    </row>
    <row r="121" spans="1:2">
      <c r="A121" s="302" t="s">
        <v>3241</v>
      </c>
      <c r="B121" s="303">
        <v>11500700</v>
      </c>
    </row>
    <row r="122" spans="1:2">
      <c r="A122" s="302" t="s">
        <v>3242</v>
      </c>
      <c r="B122" s="303">
        <v>5750205</v>
      </c>
    </row>
    <row r="123" spans="1:2">
      <c r="A123" s="302" t="s">
        <v>3243</v>
      </c>
      <c r="B123" s="303">
        <v>11500410</v>
      </c>
    </row>
    <row r="124" spans="1:2">
      <c r="A124" s="304" t="s">
        <v>3244</v>
      </c>
      <c r="B124" s="305">
        <v>6325001</v>
      </c>
    </row>
    <row r="125" spans="1:2">
      <c r="A125" s="302" t="s">
        <v>3245</v>
      </c>
      <c r="B125" s="303">
        <v>12650410</v>
      </c>
    </row>
    <row r="126" spans="1:2">
      <c r="A126" s="302" t="s">
        <v>3246</v>
      </c>
      <c r="B126" s="303">
        <v>12650410</v>
      </c>
    </row>
    <row r="127" spans="1:2">
      <c r="A127" s="302" t="s">
        <v>3247</v>
      </c>
      <c r="B127" s="303">
        <v>12650410</v>
      </c>
    </row>
    <row r="128" spans="1:2">
      <c r="A128" s="302" t="s">
        <v>3248</v>
      </c>
      <c r="B128" s="303">
        <v>6325205</v>
      </c>
    </row>
    <row r="129" spans="1:2" s="10" customFormat="1">
      <c r="A129" s="304" t="s">
        <v>3249</v>
      </c>
      <c r="B129" s="305">
        <v>12650410</v>
      </c>
    </row>
    <row r="130" spans="1:2">
      <c r="A130" s="306" t="s">
        <v>1527</v>
      </c>
      <c r="B130" s="277">
        <v>3528300</v>
      </c>
    </row>
    <row r="131" spans="1:2" s="10" customFormat="1">
      <c r="A131" s="304" t="s">
        <v>1528</v>
      </c>
      <c r="B131" s="305">
        <v>1701300</v>
      </c>
    </row>
    <row r="132" spans="1:2">
      <c r="A132" s="302" t="s">
        <v>3250</v>
      </c>
      <c r="B132" s="303">
        <v>1827000</v>
      </c>
    </row>
    <row r="133" spans="1:2">
      <c r="A133" s="306" t="s">
        <v>3156</v>
      </c>
      <c r="B133" s="277">
        <v>294103958</v>
      </c>
    </row>
    <row r="134" spans="1:2" s="10" customFormat="1">
      <c r="A134" s="304" t="s">
        <v>3251</v>
      </c>
      <c r="B134" s="305">
        <v>170312300</v>
      </c>
    </row>
    <row r="135" spans="1:2">
      <c r="A135" s="302" t="s">
        <v>3252</v>
      </c>
      <c r="B135" s="303">
        <v>54305829</v>
      </c>
    </row>
    <row r="136" spans="1:2" s="10" customFormat="1">
      <c r="A136" s="302" t="s">
        <v>3253</v>
      </c>
      <c r="B136" s="303">
        <v>69485829</v>
      </c>
    </row>
    <row r="137" spans="1:2">
      <c r="A137" s="306" t="s">
        <v>628</v>
      </c>
      <c r="B137" s="277">
        <v>170378570</v>
      </c>
    </row>
    <row r="138" spans="1:2">
      <c r="A138" s="302" t="s">
        <v>1529</v>
      </c>
      <c r="B138" s="303">
        <v>9029995</v>
      </c>
    </row>
    <row r="139" spans="1:2">
      <c r="A139" s="304" t="s">
        <v>1530</v>
      </c>
      <c r="B139" s="305">
        <v>9015005</v>
      </c>
    </row>
    <row r="140" spans="1:2" s="10" customFormat="1">
      <c r="A140" s="304" t="s">
        <v>1531</v>
      </c>
      <c r="B140" s="305">
        <v>9033995</v>
      </c>
    </row>
    <row r="141" spans="1:2">
      <c r="A141" s="302" t="s">
        <v>1532</v>
      </c>
      <c r="B141" s="303">
        <v>9093995</v>
      </c>
    </row>
    <row r="142" spans="1:2" s="10" customFormat="1">
      <c r="A142" s="302" t="s">
        <v>1533</v>
      </c>
      <c r="B142" s="303">
        <v>9598940</v>
      </c>
    </row>
    <row r="143" spans="1:2" s="10" customFormat="1">
      <c r="A143" s="304" t="s">
        <v>1534</v>
      </c>
      <c r="B143" s="305">
        <v>9148940</v>
      </c>
    </row>
    <row r="144" spans="1:2">
      <c r="A144" s="304" t="s">
        <v>1535</v>
      </c>
      <c r="B144" s="305">
        <v>9150000</v>
      </c>
    </row>
    <row r="145" spans="1:2">
      <c r="A145" s="302" t="s">
        <v>1536</v>
      </c>
      <c r="B145" s="303">
        <v>9135800</v>
      </c>
    </row>
    <row r="146" spans="1:2">
      <c r="A146" s="302" t="s">
        <v>1537</v>
      </c>
      <c r="B146" s="303">
        <v>9100800</v>
      </c>
    </row>
    <row r="147" spans="1:2" s="10" customFormat="1">
      <c r="A147" s="304" t="s">
        <v>3254</v>
      </c>
      <c r="B147" s="305">
        <v>9150800</v>
      </c>
    </row>
    <row r="148" spans="1:2">
      <c r="A148" s="302" t="s">
        <v>3255</v>
      </c>
      <c r="B148" s="303">
        <v>9075800</v>
      </c>
    </row>
    <row r="149" spans="1:2" s="10" customFormat="1">
      <c r="A149" s="304" t="s">
        <v>3256</v>
      </c>
      <c r="B149" s="305">
        <v>9275000</v>
      </c>
    </row>
    <row r="150" spans="1:2">
      <c r="A150" s="302" t="s">
        <v>3257</v>
      </c>
      <c r="B150" s="303">
        <v>9255800</v>
      </c>
    </row>
    <row r="151" spans="1:2" s="10" customFormat="1">
      <c r="A151" s="304" t="s">
        <v>3258</v>
      </c>
      <c r="B151" s="305">
        <v>9375800</v>
      </c>
    </row>
    <row r="152" spans="1:2">
      <c r="A152" s="302" t="s">
        <v>3259</v>
      </c>
      <c r="B152" s="303">
        <v>10005500</v>
      </c>
    </row>
    <row r="153" spans="1:2" s="10" customFormat="1">
      <c r="A153" s="304" t="s">
        <v>3260</v>
      </c>
      <c r="B153" s="305">
        <v>9980800</v>
      </c>
    </row>
    <row r="154" spans="1:2">
      <c r="A154" s="307" t="s">
        <v>3261</v>
      </c>
      <c r="B154" s="303">
        <v>10950800</v>
      </c>
    </row>
    <row r="155" spans="1:2">
      <c r="A155" s="307" t="s">
        <v>3262</v>
      </c>
      <c r="B155" s="303">
        <v>11000800</v>
      </c>
    </row>
    <row r="156" spans="1:2">
      <c r="A156" s="308" t="s">
        <v>3157</v>
      </c>
      <c r="B156" s="277">
        <v>180017800</v>
      </c>
    </row>
    <row r="157" spans="1:2">
      <c r="A157" s="307" t="s">
        <v>3263</v>
      </c>
      <c r="B157" s="303">
        <v>180017800</v>
      </c>
    </row>
    <row r="158" spans="1:2">
      <c r="A158" s="308" t="s">
        <v>629</v>
      </c>
      <c r="B158" s="277">
        <v>891903028.52999997</v>
      </c>
    </row>
    <row r="159" spans="1:2">
      <c r="A159" s="307" t="s">
        <v>1538</v>
      </c>
      <c r="B159" s="303">
        <v>98999945</v>
      </c>
    </row>
    <row r="160" spans="1:2">
      <c r="A160" s="307" t="s">
        <v>1539</v>
      </c>
      <c r="B160" s="303">
        <v>512651445</v>
      </c>
    </row>
    <row r="161" spans="1:2">
      <c r="A161" s="307" t="s">
        <v>3264</v>
      </c>
      <c r="B161" s="303">
        <v>225874875</v>
      </c>
    </row>
    <row r="162" spans="1:2">
      <c r="A162" s="307" t="s">
        <v>3265</v>
      </c>
      <c r="B162" s="303">
        <v>54376763.530000001</v>
      </c>
    </row>
    <row r="163" spans="1:2">
      <c r="A163" s="308" t="s">
        <v>2966</v>
      </c>
      <c r="B163" s="277">
        <v>3403998</v>
      </c>
    </row>
    <row r="164" spans="1:2">
      <c r="A164" s="307" t="s">
        <v>3266</v>
      </c>
      <c r="B164" s="303">
        <v>3403998</v>
      </c>
    </row>
    <row r="165" spans="1:2">
      <c r="A165" s="308" t="s">
        <v>19</v>
      </c>
      <c r="B165" s="277">
        <v>43145000</v>
      </c>
    </row>
    <row r="166" spans="1:2">
      <c r="A166" s="307" t="s">
        <v>1540</v>
      </c>
      <c r="B166" s="303">
        <v>8550000</v>
      </c>
    </row>
    <row r="167" spans="1:2">
      <c r="A167" s="307" t="s">
        <v>1541</v>
      </c>
      <c r="B167" s="303">
        <v>8525000</v>
      </c>
    </row>
    <row r="168" spans="1:2">
      <c r="A168" s="307" t="s">
        <v>1542</v>
      </c>
      <c r="B168" s="303">
        <v>8510000</v>
      </c>
    </row>
    <row r="169" spans="1:2">
      <c r="A169" s="307" t="s">
        <v>3267</v>
      </c>
      <c r="B169" s="303">
        <v>8510000</v>
      </c>
    </row>
    <row r="170" spans="1:2">
      <c r="A170" s="307" t="s">
        <v>3268</v>
      </c>
      <c r="B170" s="303">
        <v>9050000</v>
      </c>
    </row>
    <row r="171" spans="1:2">
      <c r="A171" s="308" t="s">
        <v>20</v>
      </c>
      <c r="B171" s="277">
        <v>6891486053.4700003</v>
      </c>
    </row>
    <row r="172" spans="1:2">
      <c r="A172" s="307" t="s">
        <v>1543</v>
      </c>
      <c r="B172" s="303">
        <v>584751099.28999996</v>
      </c>
    </row>
    <row r="173" spans="1:2">
      <c r="A173" s="307" t="s">
        <v>1544</v>
      </c>
      <c r="B173" s="303">
        <v>301935833</v>
      </c>
    </row>
    <row r="174" spans="1:2">
      <c r="A174" s="307" t="s">
        <v>1545</v>
      </c>
      <c r="B174" s="303">
        <v>281419496.80000001</v>
      </c>
    </row>
    <row r="175" spans="1:2">
      <c r="A175" s="307" t="s">
        <v>3269</v>
      </c>
      <c r="B175" s="303">
        <v>555302100</v>
      </c>
    </row>
    <row r="176" spans="1:2">
      <c r="A176" s="307" t="s">
        <v>3270</v>
      </c>
      <c r="B176" s="303">
        <v>34328456.060000002</v>
      </c>
    </row>
    <row r="177" spans="1:2">
      <c r="A177" s="307" t="s">
        <v>3271</v>
      </c>
      <c r="B177" s="303">
        <v>408850221</v>
      </c>
    </row>
    <row r="178" spans="1:2">
      <c r="A178" s="307" t="s">
        <v>3272</v>
      </c>
      <c r="B178" s="303">
        <v>179548122.77000001</v>
      </c>
    </row>
    <row r="179" spans="1:2">
      <c r="A179" s="307" t="s">
        <v>3273</v>
      </c>
      <c r="B179" s="303">
        <v>587804574.12</v>
      </c>
    </row>
    <row r="180" spans="1:2">
      <c r="A180" s="307" t="s">
        <v>3274</v>
      </c>
      <c r="B180" s="303">
        <v>437013204.00999999</v>
      </c>
    </row>
    <row r="181" spans="1:2">
      <c r="A181" s="307" t="s">
        <v>3275</v>
      </c>
      <c r="B181" s="303">
        <v>69845965</v>
      </c>
    </row>
    <row r="182" spans="1:2">
      <c r="A182" s="307" t="s">
        <v>3276</v>
      </c>
      <c r="B182" s="303">
        <v>566518481.63</v>
      </c>
    </row>
    <row r="183" spans="1:2">
      <c r="A183" s="307" t="s">
        <v>3277</v>
      </c>
      <c r="B183" s="303">
        <v>109678850</v>
      </c>
    </row>
    <row r="184" spans="1:2">
      <c r="A184" s="307" t="s">
        <v>3278</v>
      </c>
      <c r="B184" s="303">
        <v>590241283.89999998</v>
      </c>
    </row>
    <row r="185" spans="1:2">
      <c r="A185" s="307" t="s">
        <v>3279</v>
      </c>
      <c r="B185" s="303">
        <v>593652872</v>
      </c>
    </row>
    <row r="186" spans="1:2">
      <c r="A186" s="307" t="s">
        <v>3280</v>
      </c>
      <c r="B186" s="303">
        <v>106645091.94</v>
      </c>
    </row>
    <row r="187" spans="1:2">
      <c r="A187" s="307" t="s">
        <v>3281</v>
      </c>
      <c r="B187" s="303">
        <v>432326315</v>
      </c>
    </row>
    <row r="188" spans="1:2">
      <c r="A188" s="307" t="s">
        <v>3282</v>
      </c>
      <c r="B188" s="303">
        <v>308253030.26999998</v>
      </c>
    </row>
    <row r="189" spans="1:2">
      <c r="A189" s="307" t="s">
        <v>3283</v>
      </c>
      <c r="B189" s="303">
        <v>183674700.68000001</v>
      </c>
    </row>
    <row r="190" spans="1:2">
      <c r="A190" s="307" t="s">
        <v>3284</v>
      </c>
      <c r="B190" s="303">
        <v>559696356</v>
      </c>
    </row>
    <row r="191" spans="1:2">
      <c r="A191" s="308" t="s">
        <v>21</v>
      </c>
      <c r="B191" s="277">
        <v>17010000</v>
      </c>
    </row>
    <row r="192" spans="1:2">
      <c r="A192" s="307" t="s">
        <v>1546</v>
      </c>
      <c r="B192" s="303">
        <v>17010000</v>
      </c>
    </row>
    <row r="193" spans="1:2">
      <c r="A193" s="308" t="s">
        <v>1547</v>
      </c>
      <c r="B193" s="277">
        <v>5130000</v>
      </c>
    </row>
    <row r="194" spans="1:2">
      <c r="A194" s="307" t="s">
        <v>1548</v>
      </c>
      <c r="B194" s="303">
        <v>5130000</v>
      </c>
    </row>
    <row r="195" spans="1:2">
      <c r="A195" s="308" t="s">
        <v>87</v>
      </c>
      <c r="B195" s="277">
        <v>6843996</v>
      </c>
    </row>
    <row r="196" spans="1:2">
      <c r="A196" s="307" t="s">
        <v>1549</v>
      </c>
      <c r="B196" s="303">
        <v>6843996</v>
      </c>
    </row>
    <row r="197" spans="1:2">
      <c r="A197" s="308" t="s">
        <v>22</v>
      </c>
      <c r="B197" s="277">
        <v>24601927352.209999</v>
      </c>
    </row>
    <row r="198" spans="1:2">
      <c r="A198" s="307" t="s">
        <v>1550</v>
      </c>
      <c r="B198" s="303">
        <v>4705401.28</v>
      </c>
    </row>
    <row r="199" spans="1:2">
      <c r="A199" s="307" t="s">
        <v>1551</v>
      </c>
      <c r="B199" s="303">
        <v>415817787</v>
      </c>
    </row>
    <row r="200" spans="1:2">
      <c r="A200" s="307" t="s">
        <v>1552</v>
      </c>
      <c r="B200" s="303">
        <v>365415631</v>
      </c>
    </row>
    <row r="201" spans="1:2">
      <c r="A201" s="307" t="s">
        <v>1553</v>
      </c>
      <c r="B201" s="303">
        <v>781730828.22000003</v>
      </c>
    </row>
    <row r="202" spans="1:2">
      <c r="A202" s="307" t="s">
        <v>1554</v>
      </c>
      <c r="B202" s="303">
        <v>364524554</v>
      </c>
    </row>
    <row r="203" spans="1:2">
      <c r="A203" s="307" t="s">
        <v>1555</v>
      </c>
      <c r="B203" s="303">
        <v>415694268.68000001</v>
      </c>
    </row>
    <row r="204" spans="1:2">
      <c r="A204" s="307" t="s">
        <v>1556</v>
      </c>
      <c r="B204" s="303">
        <v>5392680000</v>
      </c>
    </row>
    <row r="205" spans="1:2">
      <c r="A205" s="307" t="s">
        <v>1557</v>
      </c>
      <c r="B205" s="303">
        <v>18170000</v>
      </c>
    </row>
    <row r="206" spans="1:2">
      <c r="A206" s="307" t="s">
        <v>1558</v>
      </c>
      <c r="B206" s="303">
        <v>37735236.899999999</v>
      </c>
    </row>
    <row r="207" spans="1:2">
      <c r="A207" s="307" t="s">
        <v>1559</v>
      </c>
      <c r="B207" s="303">
        <v>5392650000</v>
      </c>
    </row>
    <row r="208" spans="1:2">
      <c r="A208" s="307" t="s">
        <v>1560</v>
      </c>
      <c r="B208" s="303">
        <v>18005000</v>
      </c>
    </row>
    <row r="209" spans="1:2">
      <c r="A209" s="307" t="s">
        <v>1561</v>
      </c>
      <c r="B209" s="303">
        <v>4729913.5</v>
      </c>
    </row>
    <row r="210" spans="1:2">
      <c r="A210" s="307" t="s">
        <v>3285</v>
      </c>
      <c r="B210" s="303">
        <v>5539107200</v>
      </c>
    </row>
    <row r="211" spans="1:2">
      <c r="A211" s="307" t="s">
        <v>3286</v>
      </c>
      <c r="B211" s="303">
        <v>890471230</v>
      </c>
    </row>
    <row r="212" spans="1:2">
      <c r="A212" s="307" t="s">
        <v>3287</v>
      </c>
      <c r="B212" s="303">
        <v>44666000</v>
      </c>
    </row>
    <row r="213" spans="1:2">
      <c r="A213" s="307" t="s">
        <v>3288</v>
      </c>
      <c r="B213" s="303">
        <v>611534000</v>
      </c>
    </row>
    <row r="214" spans="1:2">
      <c r="A214" s="307" t="s">
        <v>3289</v>
      </c>
      <c r="B214" s="303">
        <v>341012301.63</v>
      </c>
    </row>
    <row r="215" spans="1:2">
      <c r="A215" s="307" t="s">
        <v>3290</v>
      </c>
      <c r="B215" s="303">
        <v>3963278000</v>
      </c>
    </row>
    <row r="216" spans="1:2">
      <c r="A216" s="308" t="s">
        <v>154</v>
      </c>
      <c r="B216" s="277">
        <v>119730000</v>
      </c>
    </row>
    <row r="217" spans="1:2">
      <c r="A217" s="307" t="s">
        <v>1562</v>
      </c>
      <c r="B217" s="303">
        <v>51450000</v>
      </c>
    </row>
    <row r="218" spans="1:2" ht="15.75" customHeight="1">
      <c r="A218" s="307" t="s">
        <v>3291</v>
      </c>
      <c r="B218" s="303">
        <v>68280000</v>
      </c>
    </row>
    <row r="219" spans="1:2">
      <c r="A219" s="308" t="s">
        <v>630</v>
      </c>
      <c r="B219" s="277">
        <v>6692078712.0500002</v>
      </c>
    </row>
    <row r="220" spans="1:2">
      <c r="A220" s="307" t="s">
        <v>643</v>
      </c>
      <c r="B220" s="303" t="s">
        <v>180</v>
      </c>
    </row>
    <row r="221" spans="1:2">
      <c r="A221" s="307" t="s">
        <v>1563</v>
      </c>
      <c r="B221" s="303">
        <v>595309303</v>
      </c>
    </row>
    <row r="222" spans="1:2">
      <c r="A222" s="307" t="s">
        <v>1564</v>
      </c>
      <c r="B222" s="303">
        <v>594412712.57000005</v>
      </c>
    </row>
    <row r="223" spans="1:2">
      <c r="A223" s="307" t="s">
        <v>1565</v>
      </c>
      <c r="B223" s="303">
        <v>595613040</v>
      </c>
    </row>
    <row r="224" spans="1:2">
      <c r="A224" s="307" t="s">
        <v>1566</v>
      </c>
      <c r="B224" s="303">
        <v>591878419.80999994</v>
      </c>
    </row>
    <row r="225" spans="1:2">
      <c r="A225" s="307" t="s">
        <v>1567</v>
      </c>
      <c r="B225" s="303">
        <v>595801452.13999999</v>
      </c>
    </row>
    <row r="226" spans="1:2">
      <c r="A226" s="307" t="s">
        <v>1568</v>
      </c>
      <c r="B226" s="303">
        <v>603343951.55999994</v>
      </c>
    </row>
    <row r="227" spans="1:2">
      <c r="A227" s="307" t="s">
        <v>1569</v>
      </c>
      <c r="B227" s="303">
        <v>534369591</v>
      </c>
    </row>
    <row r="228" spans="1:2">
      <c r="A228" s="307" t="s">
        <v>1570</v>
      </c>
      <c r="B228" s="303">
        <v>66405435.789999999</v>
      </c>
    </row>
    <row r="229" spans="1:2">
      <c r="A229" s="307" t="s">
        <v>1571</v>
      </c>
      <c r="B229" s="303">
        <v>606477963.22000003</v>
      </c>
    </row>
    <row r="230" spans="1:2">
      <c r="A230" s="307" t="s">
        <v>3292</v>
      </c>
      <c r="B230" s="303">
        <v>463044250</v>
      </c>
    </row>
    <row r="231" spans="1:2">
      <c r="A231" s="307" t="s">
        <v>3293</v>
      </c>
      <c r="B231" s="303">
        <v>142784324.93000001</v>
      </c>
    </row>
    <row r="232" spans="1:2">
      <c r="A232" s="307" t="s">
        <v>3294</v>
      </c>
      <c r="B232" s="303">
        <v>651798172</v>
      </c>
    </row>
    <row r="233" spans="1:2">
      <c r="A233" s="307" t="s">
        <v>3295</v>
      </c>
      <c r="B233" s="303">
        <v>650840096.02999997</v>
      </c>
    </row>
    <row r="234" spans="1:2">
      <c r="A234" s="308" t="s">
        <v>23</v>
      </c>
      <c r="B234" s="277">
        <v>372781235</v>
      </c>
    </row>
    <row r="235" spans="1:2">
      <c r="A235" s="307" t="s">
        <v>1572</v>
      </c>
      <c r="B235" s="303">
        <v>72151520</v>
      </c>
    </row>
    <row r="236" spans="1:2">
      <c r="A236" s="307" t="s">
        <v>1573</v>
      </c>
      <c r="B236" s="303">
        <v>36015540</v>
      </c>
    </row>
    <row r="237" spans="1:2">
      <c r="A237" s="307" t="s">
        <v>1574</v>
      </c>
      <c r="B237" s="303">
        <v>90489450</v>
      </c>
    </row>
    <row r="238" spans="1:2">
      <c r="A238" s="307" t="s">
        <v>3296</v>
      </c>
      <c r="B238" s="303">
        <v>55583610</v>
      </c>
    </row>
    <row r="239" spans="1:2">
      <c r="A239" s="307" t="s">
        <v>3297</v>
      </c>
      <c r="B239" s="303">
        <v>59993640</v>
      </c>
    </row>
    <row r="240" spans="1:2">
      <c r="A240" s="307" t="s">
        <v>3298</v>
      </c>
      <c r="B240" s="303">
        <v>58547475</v>
      </c>
    </row>
    <row r="241" spans="1:2">
      <c r="A241" s="308" t="s">
        <v>3158</v>
      </c>
      <c r="B241" s="277">
        <v>10613383558.59</v>
      </c>
    </row>
    <row r="242" spans="1:2">
      <c r="A242" s="307" t="s">
        <v>3299</v>
      </c>
      <c r="B242" s="303">
        <v>551968811.75999999</v>
      </c>
    </row>
    <row r="243" spans="1:2">
      <c r="A243" s="307" t="s">
        <v>3300</v>
      </c>
      <c r="B243" s="303">
        <v>927500000</v>
      </c>
    </row>
    <row r="244" spans="1:2">
      <c r="A244" s="307" t="s">
        <v>3301</v>
      </c>
      <c r="B244" s="303">
        <v>195736624</v>
      </c>
    </row>
    <row r="245" spans="1:2">
      <c r="A245" s="307" t="s">
        <v>3302</v>
      </c>
      <c r="B245" s="303">
        <v>1220000000</v>
      </c>
    </row>
    <row r="246" spans="1:2">
      <c r="A246" s="307" t="s">
        <v>3303</v>
      </c>
      <c r="B246" s="303">
        <v>900000000</v>
      </c>
    </row>
    <row r="247" spans="1:2">
      <c r="A247" s="307" t="s">
        <v>3304</v>
      </c>
      <c r="B247" s="303">
        <v>320000000</v>
      </c>
    </row>
    <row r="248" spans="1:2">
      <c r="A248" s="307" t="s">
        <v>3305</v>
      </c>
      <c r="B248" s="303">
        <v>1212599400</v>
      </c>
    </row>
    <row r="249" spans="1:2">
      <c r="A249" s="307" t="s">
        <v>3306</v>
      </c>
      <c r="B249" s="303">
        <v>1604331576</v>
      </c>
    </row>
    <row r="250" spans="1:2">
      <c r="A250" s="307" t="s">
        <v>3307</v>
      </c>
      <c r="B250" s="303">
        <v>305200000</v>
      </c>
    </row>
    <row r="251" spans="1:2">
      <c r="A251" s="307" t="s">
        <v>3308</v>
      </c>
      <c r="B251" s="303">
        <v>436000000</v>
      </c>
    </row>
    <row r="252" spans="1:2">
      <c r="A252" s="307" t="s">
        <v>3309</v>
      </c>
      <c r="B252" s="303">
        <v>1319932710</v>
      </c>
    </row>
    <row r="253" spans="1:2">
      <c r="A253" s="307" t="s">
        <v>3310</v>
      </c>
      <c r="B253" s="303">
        <v>130800060</v>
      </c>
    </row>
    <row r="254" spans="1:2">
      <c r="A254" s="307" t="s">
        <v>3311</v>
      </c>
      <c r="B254" s="303">
        <v>1007369590</v>
      </c>
    </row>
    <row r="255" spans="1:2">
      <c r="A255" s="307" t="s">
        <v>3312</v>
      </c>
      <c r="B255" s="303">
        <v>215063913</v>
      </c>
    </row>
    <row r="256" spans="1:2">
      <c r="A256" s="307" t="s">
        <v>3313</v>
      </c>
      <c r="B256" s="303">
        <v>266880873.83000001</v>
      </c>
    </row>
    <row r="257" spans="1:2">
      <c r="A257" s="308" t="s">
        <v>380</v>
      </c>
      <c r="B257" s="277">
        <v>565629554.57000005</v>
      </c>
    </row>
    <row r="258" spans="1:2">
      <c r="A258" s="307" t="s">
        <v>1575</v>
      </c>
      <c r="B258" s="303">
        <v>543000000</v>
      </c>
    </row>
    <row r="259" spans="1:2">
      <c r="A259" s="307" t="s">
        <v>1576</v>
      </c>
      <c r="B259" s="303">
        <v>22629554.57</v>
      </c>
    </row>
    <row r="260" spans="1:2">
      <c r="A260" s="308" t="s">
        <v>24</v>
      </c>
      <c r="B260" s="277">
        <v>118933408</v>
      </c>
    </row>
    <row r="261" spans="1:2">
      <c r="A261" s="307" t="s">
        <v>1577</v>
      </c>
      <c r="B261" s="303">
        <v>26981655</v>
      </c>
    </row>
    <row r="262" spans="1:2">
      <c r="A262" s="307" t="s">
        <v>3314</v>
      </c>
      <c r="B262" s="303">
        <v>31497396</v>
      </c>
    </row>
    <row r="263" spans="1:2">
      <c r="A263" s="307" t="s">
        <v>3315</v>
      </c>
      <c r="B263" s="303">
        <v>29996670</v>
      </c>
    </row>
    <row r="264" spans="1:2">
      <c r="A264" s="307" t="s">
        <v>3316</v>
      </c>
      <c r="B264" s="303">
        <v>30457687</v>
      </c>
    </row>
    <row r="265" spans="1:2">
      <c r="A265" s="308" t="s">
        <v>1578</v>
      </c>
      <c r="B265" s="277">
        <v>1593352500</v>
      </c>
    </row>
    <row r="266" spans="1:2">
      <c r="A266" s="307" t="s">
        <v>1579</v>
      </c>
      <c r="B266" s="303">
        <v>359710000</v>
      </c>
    </row>
    <row r="267" spans="1:2">
      <c r="A267" s="307" t="s">
        <v>3317</v>
      </c>
      <c r="B267" s="303">
        <v>185118500</v>
      </c>
    </row>
    <row r="268" spans="1:2">
      <c r="A268" s="307" t="s">
        <v>3318</v>
      </c>
      <c r="B268" s="303">
        <v>400524000</v>
      </c>
    </row>
    <row r="269" spans="1:2">
      <c r="A269" s="307" t="s">
        <v>3319</v>
      </c>
      <c r="B269" s="303">
        <v>648000000</v>
      </c>
    </row>
    <row r="270" spans="1:2">
      <c r="A270" s="308" t="s">
        <v>3159</v>
      </c>
      <c r="B270" s="277">
        <v>1701000</v>
      </c>
    </row>
    <row r="271" spans="1:2">
      <c r="A271" s="307" t="s">
        <v>3320</v>
      </c>
      <c r="B271" s="303">
        <v>1701000</v>
      </c>
    </row>
    <row r="272" spans="1:2">
      <c r="A272" s="308" t="s">
        <v>51</v>
      </c>
      <c r="B272" s="277">
        <v>10787240</v>
      </c>
    </row>
    <row r="273" spans="1:2">
      <c r="A273" s="307" t="s">
        <v>1580</v>
      </c>
      <c r="B273" s="303">
        <v>3677576</v>
      </c>
    </row>
    <row r="274" spans="1:2">
      <c r="A274" s="307" t="s">
        <v>3321</v>
      </c>
      <c r="B274" s="303">
        <v>7109664</v>
      </c>
    </row>
    <row r="275" spans="1:2">
      <c r="A275" s="308" t="s">
        <v>266</v>
      </c>
      <c r="B275" s="277">
        <v>255150000</v>
      </c>
    </row>
    <row r="276" spans="1:2">
      <c r="A276" s="307" t="s">
        <v>1581</v>
      </c>
      <c r="B276" s="303">
        <v>255150000</v>
      </c>
    </row>
    <row r="277" spans="1:2">
      <c r="A277" s="308" t="s">
        <v>631</v>
      </c>
      <c r="B277" s="277">
        <v>211699279.27000001</v>
      </c>
    </row>
    <row r="278" spans="1:2">
      <c r="A278" s="307" t="s">
        <v>1582</v>
      </c>
      <c r="B278" s="303">
        <v>211699279.27000001</v>
      </c>
    </row>
    <row r="279" spans="1:2">
      <c r="A279" s="308" t="s">
        <v>181</v>
      </c>
      <c r="B279" s="277">
        <v>17535825</v>
      </c>
    </row>
    <row r="280" spans="1:2">
      <c r="A280" s="307" t="s">
        <v>1583</v>
      </c>
      <c r="B280" s="303">
        <v>8518940</v>
      </c>
    </row>
    <row r="281" spans="1:2">
      <c r="A281" s="307" t="s">
        <v>3322</v>
      </c>
      <c r="B281" s="303">
        <v>9016885</v>
      </c>
    </row>
    <row r="282" spans="1:2">
      <c r="A282" s="308" t="s">
        <v>3160</v>
      </c>
      <c r="B282" s="277">
        <v>6707997</v>
      </c>
    </row>
    <row r="283" spans="1:2">
      <c r="A283" s="307" t="s">
        <v>3323</v>
      </c>
      <c r="B283" s="303">
        <v>6707997</v>
      </c>
    </row>
    <row r="284" spans="1:2">
      <c r="A284" s="308" t="s">
        <v>211</v>
      </c>
      <c r="B284" s="277">
        <v>53082991</v>
      </c>
    </row>
    <row r="285" spans="1:2">
      <c r="A285" s="307" t="s">
        <v>1584</v>
      </c>
      <c r="B285" s="303">
        <v>5300000</v>
      </c>
    </row>
    <row r="286" spans="1:2">
      <c r="A286" s="307" t="s">
        <v>1585</v>
      </c>
      <c r="B286" s="303">
        <v>5310999</v>
      </c>
    </row>
    <row r="287" spans="1:2">
      <c r="A287" s="307" t="s">
        <v>1586</v>
      </c>
      <c r="B287" s="303">
        <v>5355999</v>
      </c>
    </row>
    <row r="288" spans="1:2">
      <c r="A288" s="307" t="s">
        <v>1587</v>
      </c>
      <c r="B288" s="303">
        <v>5350999</v>
      </c>
    </row>
    <row r="289" spans="1:2">
      <c r="A289" s="307" t="s">
        <v>1588</v>
      </c>
      <c r="B289" s="303">
        <v>5300999</v>
      </c>
    </row>
    <row r="290" spans="1:2">
      <c r="A290" s="307" t="s">
        <v>1589</v>
      </c>
      <c r="B290" s="303">
        <v>5300999</v>
      </c>
    </row>
    <row r="291" spans="1:2">
      <c r="A291" s="307" t="s">
        <v>1590</v>
      </c>
      <c r="B291" s="303">
        <v>5280999</v>
      </c>
    </row>
    <row r="292" spans="1:2">
      <c r="A292" s="307" t="s">
        <v>1591</v>
      </c>
      <c r="B292" s="303">
        <v>5300999</v>
      </c>
    </row>
    <row r="293" spans="1:2">
      <c r="A293" s="307" t="s">
        <v>1592</v>
      </c>
      <c r="B293" s="303">
        <v>5300999</v>
      </c>
    </row>
    <row r="294" spans="1:2">
      <c r="A294" s="307" t="s">
        <v>1593</v>
      </c>
      <c r="B294" s="303">
        <v>5279999</v>
      </c>
    </row>
    <row r="295" spans="1:2">
      <c r="A295" s="308" t="s">
        <v>212</v>
      </c>
      <c r="B295" s="277">
        <v>83628817</v>
      </c>
    </row>
    <row r="296" spans="1:2">
      <c r="A296" s="307" t="s">
        <v>1594</v>
      </c>
      <c r="B296" s="303">
        <v>5278559</v>
      </c>
    </row>
    <row r="297" spans="1:2">
      <c r="A297" s="307" t="s">
        <v>1595</v>
      </c>
      <c r="B297" s="303">
        <v>5278559</v>
      </c>
    </row>
    <row r="298" spans="1:2">
      <c r="A298" s="307" t="s">
        <v>1596</v>
      </c>
      <c r="B298" s="303">
        <v>5278559</v>
      </c>
    </row>
    <row r="299" spans="1:2">
      <c r="A299" s="307" t="s">
        <v>1597</v>
      </c>
      <c r="B299" s="303">
        <v>5278559</v>
      </c>
    </row>
    <row r="300" spans="1:2">
      <c r="A300" s="307" t="s">
        <v>1598</v>
      </c>
      <c r="B300" s="303">
        <v>5278559</v>
      </c>
    </row>
    <row r="301" spans="1:2">
      <c r="A301" s="307" t="s">
        <v>1599</v>
      </c>
      <c r="B301" s="303">
        <v>5278559</v>
      </c>
    </row>
    <row r="302" spans="1:2">
      <c r="A302" s="307" t="s">
        <v>1600</v>
      </c>
      <c r="B302" s="303">
        <v>5278559</v>
      </c>
    </row>
    <row r="303" spans="1:2">
      <c r="A303" s="307" t="s">
        <v>3324</v>
      </c>
      <c r="B303" s="303">
        <v>5278559</v>
      </c>
    </row>
    <row r="304" spans="1:2">
      <c r="A304" s="307" t="s">
        <v>3325</v>
      </c>
      <c r="B304" s="303">
        <v>5750009</v>
      </c>
    </row>
    <row r="305" spans="1:2">
      <c r="A305" s="307" t="s">
        <v>3326</v>
      </c>
      <c r="B305" s="303">
        <v>5750099</v>
      </c>
    </row>
    <row r="306" spans="1:2">
      <c r="A306" s="307" t="s">
        <v>3327</v>
      </c>
      <c r="B306" s="303">
        <v>5750059</v>
      </c>
    </row>
    <row r="307" spans="1:2">
      <c r="A307" s="307" t="s">
        <v>3328</v>
      </c>
      <c r="B307" s="303">
        <v>5750059</v>
      </c>
    </row>
    <row r="308" spans="1:2">
      <c r="A308" s="307" t="s">
        <v>3329</v>
      </c>
      <c r="B308" s="303">
        <v>5750059</v>
      </c>
    </row>
    <row r="309" spans="1:2">
      <c r="A309" s="307" t="s">
        <v>3330</v>
      </c>
      <c r="B309" s="303">
        <v>6325001</v>
      </c>
    </row>
    <row r="310" spans="1:2">
      <c r="A310" s="307" t="s">
        <v>3331</v>
      </c>
      <c r="B310" s="303">
        <v>6325059</v>
      </c>
    </row>
    <row r="311" spans="1:2">
      <c r="A311" s="308" t="s">
        <v>3161</v>
      </c>
      <c r="B311" s="277">
        <v>42004000</v>
      </c>
    </row>
    <row r="312" spans="1:2">
      <c r="A312" s="307" t="s">
        <v>3332</v>
      </c>
      <c r="B312" s="303">
        <v>5755000</v>
      </c>
    </row>
    <row r="313" spans="1:2">
      <c r="A313" s="307" t="s">
        <v>3333</v>
      </c>
      <c r="B313" s="303">
        <v>5751000</v>
      </c>
    </row>
    <row r="314" spans="1:2">
      <c r="A314" s="307" t="s">
        <v>3334</v>
      </c>
      <c r="B314" s="303">
        <v>5760000</v>
      </c>
    </row>
    <row r="315" spans="1:2">
      <c r="A315" s="307" t="s">
        <v>3335</v>
      </c>
      <c r="B315" s="303">
        <v>5760000</v>
      </c>
    </row>
    <row r="316" spans="1:2">
      <c r="A316" s="307" t="s">
        <v>3336</v>
      </c>
      <c r="B316" s="303">
        <v>6326000</v>
      </c>
    </row>
    <row r="317" spans="1:2">
      <c r="A317" s="307" t="s">
        <v>3337</v>
      </c>
      <c r="B317" s="303">
        <v>6326000</v>
      </c>
    </row>
    <row r="318" spans="1:2">
      <c r="A318" s="307" t="s">
        <v>3338</v>
      </c>
      <c r="B318" s="303">
        <v>6326000</v>
      </c>
    </row>
    <row r="319" spans="1:2">
      <c r="A319" s="308" t="s">
        <v>267</v>
      </c>
      <c r="B319" s="277">
        <v>98810500</v>
      </c>
    </row>
    <row r="320" spans="1:2">
      <c r="A320" s="307" t="s">
        <v>1601</v>
      </c>
      <c r="B320" s="303">
        <v>17100000</v>
      </c>
    </row>
    <row r="321" spans="1:2">
      <c r="A321" s="307" t="s">
        <v>1602</v>
      </c>
      <c r="B321" s="303">
        <v>17020000</v>
      </c>
    </row>
    <row r="322" spans="1:2">
      <c r="A322" s="307" t="s">
        <v>3339</v>
      </c>
      <c r="B322" s="303">
        <v>19950500</v>
      </c>
    </row>
    <row r="323" spans="1:2">
      <c r="A323" s="307" t="s">
        <v>3340</v>
      </c>
      <c r="B323" s="303">
        <v>44740000</v>
      </c>
    </row>
    <row r="324" spans="1:2">
      <c r="A324" s="308" t="s">
        <v>3162</v>
      </c>
      <c r="B324" s="277">
        <v>16115876</v>
      </c>
    </row>
    <row r="325" spans="1:2">
      <c r="A325" s="307" t="s">
        <v>3341</v>
      </c>
      <c r="B325" s="303">
        <v>7199924</v>
      </c>
    </row>
    <row r="326" spans="1:2">
      <c r="A326" s="307" t="s">
        <v>3342</v>
      </c>
      <c r="B326" s="303">
        <v>8915952</v>
      </c>
    </row>
    <row r="327" spans="1:2">
      <c r="A327" s="308" t="s">
        <v>3163</v>
      </c>
      <c r="B327" s="277">
        <v>17999880</v>
      </c>
    </row>
    <row r="328" spans="1:2">
      <c r="A328" s="307" t="s">
        <v>3343</v>
      </c>
      <c r="B328" s="303">
        <v>17999880</v>
      </c>
    </row>
    <row r="329" spans="1:2">
      <c r="A329" s="308" t="s">
        <v>25</v>
      </c>
      <c r="B329" s="277">
        <v>752100</v>
      </c>
    </row>
    <row r="330" spans="1:2">
      <c r="A330" s="307" t="s">
        <v>1603</v>
      </c>
      <c r="B330" s="303">
        <v>752100</v>
      </c>
    </row>
    <row r="331" spans="1:2">
      <c r="A331" s="308" t="s">
        <v>26</v>
      </c>
      <c r="B331" s="277">
        <v>138311600</v>
      </c>
    </row>
    <row r="332" spans="1:2">
      <c r="A332" s="307" t="s">
        <v>1604</v>
      </c>
      <c r="B332" s="303">
        <v>17029990</v>
      </c>
    </row>
    <row r="333" spans="1:2">
      <c r="A333" s="307" t="s">
        <v>1605</v>
      </c>
      <c r="B333" s="303">
        <v>17010070</v>
      </c>
    </row>
    <row r="334" spans="1:2">
      <c r="A334" s="307" t="s">
        <v>1606</v>
      </c>
      <c r="B334" s="303">
        <v>34035760</v>
      </c>
    </row>
    <row r="335" spans="1:2">
      <c r="A335" s="307" t="s">
        <v>3344</v>
      </c>
      <c r="B335" s="303">
        <v>34020020</v>
      </c>
    </row>
    <row r="336" spans="1:2">
      <c r="A336" s="307" t="s">
        <v>3345</v>
      </c>
      <c r="B336" s="303">
        <v>9008940</v>
      </c>
    </row>
    <row r="337" spans="1:2">
      <c r="A337" s="307" t="s">
        <v>3346</v>
      </c>
      <c r="B337" s="303">
        <v>27206820</v>
      </c>
    </row>
    <row r="338" spans="1:2">
      <c r="A338" s="308" t="s">
        <v>93</v>
      </c>
      <c r="B338" s="277">
        <v>197470680</v>
      </c>
    </row>
    <row r="339" spans="1:2">
      <c r="A339" s="307" t="s">
        <v>1607</v>
      </c>
      <c r="B339" s="303">
        <v>36243760</v>
      </c>
    </row>
    <row r="340" spans="1:2">
      <c r="A340" s="307" t="s">
        <v>3347</v>
      </c>
      <c r="B340" s="303">
        <v>37000220</v>
      </c>
    </row>
    <row r="341" spans="1:2">
      <c r="A341" s="307" t="s">
        <v>3348</v>
      </c>
      <c r="B341" s="303">
        <v>39904660</v>
      </c>
    </row>
    <row r="342" spans="1:2">
      <c r="A342" s="307" t="s">
        <v>3349</v>
      </c>
      <c r="B342" s="303">
        <v>40059980</v>
      </c>
    </row>
    <row r="343" spans="1:2">
      <c r="A343" s="307" t="s">
        <v>3350</v>
      </c>
      <c r="B343" s="303">
        <v>15377516</v>
      </c>
    </row>
    <row r="344" spans="1:2">
      <c r="A344" s="307" t="s">
        <v>3351</v>
      </c>
      <c r="B344" s="303">
        <v>28884544</v>
      </c>
    </row>
    <row r="345" spans="1:2">
      <c r="A345" s="308" t="s">
        <v>632</v>
      </c>
      <c r="B345" s="277">
        <v>58895830</v>
      </c>
    </row>
    <row r="346" spans="1:2">
      <c r="A346" s="307" t="s">
        <v>1608</v>
      </c>
      <c r="B346" s="303">
        <v>18127880</v>
      </c>
    </row>
    <row r="347" spans="1:2">
      <c r="A347" s="307" t="s">
        <v>3352</v>
      </c>
      <c r="B347" s="303">
        <v>18500070</v>
      </c>
    </row>
    <row r="348" spans="1:2">
      <c r="A348" s="307" t="s">
        <v>3353</v>
      </c>
      <c r="B348" s="303">
        <v>22267880</v>
      </c>
    </row>
    <row r="349" spans="1:2">
      <c r="A349" s="308" t="s">
        <v>1609</v>
      </c>
      <c r="B349" s="277">
        <v>17010045</v>
      </c>
    </row>
    <row r="350" spans="1:2">
      <c r="A350" s="307" t="s">
        <v>1610</v>
      </c>
      <c r="B350" s="303">
        <v>8505035</v>
      </c>
    </row>
    <row r="351" spans="1:2">
      <c r="A351" s="307" t="s">
        <v>1611</v>
      </c>
      <c r="B351" s="303">
        <v>8505010</v>
      </c>
    </row>
    <row r="352" spans="1:2">
      <c r="A352" s="308" t="s">
        <v>27</v>
      </c>
      <c r="B352" s="277">
        <v>85065790</v>
      </c>
    </row>
    <row r="353" spans="1:2">
      <c r="A353" s="307" t="s">
        <v>1612</v>
      </c>
      <c r="B353" s="303">
        <v>34035760</v>
      </c>
    </row>
    <row r="354" spans="1:2">
      <c r="A354" s="307" t="s">
        <v>3354</v>
      </c>
      <c r="B354" s="303">
        <v>51030030</v>
      </c>
    </row>
    <row r="355" spans="1:2">
      <c r="A355" s="308" t="s">
        <v>381</v>
      </c>
      <c r="B355" s="277">
        <v>149265980</v>
      </c>
    </row>
    <row r="356" spans="1:2">
      <c r="A356" s="307" t="s">
        <v>1613</v>
      </c>
      <c r="B356" s="303">
        <v>17108000</v>
      </c>
    </row>
    <row r="357" spans="1:2">
      <c r="A357" s="307" t="s">
        <v>1614</v>
      </c>
      <c r="B357" s="303">
        <v>17100000</v>
      </c>
    </row>
    <row r="358" spans="1:2">
      <c r="A358" s="307" t="s">
        <v>1615</v>
      </c>
      <c r="B358" s="303">
        <v>17108000</v>
      </c>
    </row>
    <row r="359" spans="1:2">
      <c r="A359" s="307" t="s">
        <v>3355</v>
      </c>
      <c r="B359" s="303">
        <v>17090000</v>
      </c>
    </row>
    <row r="360" spans="1:2">
      <c r="A360" s="307" t="s">
        <v>3356</v>
      </c>
      <c r="B360" s="303">
        <v>17050000</v>
      </c>
    </row>
    <row r="361" spans="1:2">
      <c r="A361" s="307" t="s">
        <v>3357</v>
      </c>
      <c r="B361" s="303">
        <v>37019980</v>
      </c>
    </row>
    <row r="362" spans="1:2">
      <c r="A362" s="307" t="s">
        <v>3358</v>
      </c>
      <c r="B362" s="303">
        <v>26790000</v>
      </c>
    </row>
    <row r="363" spans="1:2">
      <c r="A363" s="308" t="s">
        <v>3164</v>
      </c>
      <c r="B363" s="277">
        <v>40415540</v>
      </c>
    </row>
    <row r="364" spans="1:2">
      <c r="A364" s="307" t="s">
        <v>3359</v>
      </c>
      <c r="B364" s="303">
        <v>40415540</v>
      </c>
    </row>
    <row r="365" spans="1:2">
      <c r="A365" s="308" t="s">
        <v>28</v>
      </c>
      <c r="B365" s="277">
        <v>352806040</v>
      </c>
    </row>
    <row r="366" spans="1:2">
      <c r="A366" s="307" t="s">
        <v>1616</v>
      </c>
      <c r="B366" s="303">
        <v>15706040</v>
      </c>
    </row>
    <row r="367" spans="1:2">
      <c r="A367" s="307" t="s">
        <v>1617</v>
      </c>
      <c r="B367" s="303">
        <v>337100000</v>
      </c>
    </row>
    <row r="368" spans="1:2">
      <c r="A368" s="308" t="s">
        <v>29</v>
      </c>
      <c r="B368" s="277">
        <v>34027950</v>
      </c>
    </row>
    <row r="369" spans="1:2">
      <c r="A369" s="307" t="s">
        <v>1618</v>
      </c>
      <c r="B369" s="303">
        <v>17017880</v>
      </c>
    </row>
    <row r="370" spans="1:2">
      <c r="A370" s="307" t="s">
        <v>3360</v>
      </c>
      <c r="B370" s="303">
        <v>17010070</v>
      </c>
    </row>
    <row r="371" spans="1:2">
      <c r="A371" s="308" t="s">
        <v>382</v>
      </c>
      <c r="B371" s="309">
        <v>587839680</v>
      </c>
    </row>
    <row r="372" spans="1:2">
      <c r="A372" s="307" t="s">
        <v>1619</v>
      </c>
      <c r="B372" s="303">
        <v>289439840</v>
      </c>
    </row>
    <row r="373" spans="1:2">
      <c r="A373" s="307" t="s">
        <v>3361</v>
      </c>
      <c r="B373" s="303">
        <v>298399840</v>
      </c>
    </row>
    <row r="374" spans="1:2">
      <c r="A374" s="308" t="s">
        <v>30</v>
      </c>
      <c r="B374" s="277">
        <v>94165343</v>
      </c>
    </row>
    <row r="375" spans="1:2">
      <c r="A375" s="307" t="s">
        <v>1620</v>
      </c>
      <c r="B375" s="303">
        <v>30582459</v>
      </c>
    </row>
    <row r="376" spans="1:2">
      <c r="A376" s="307" t="s">
        <v>1621</v>
      </c>
      <c r="B376" s="303">
        <v>63582884</v>
      </c>
    </row>
    <row r="377" spans="1:2">
      <c r="A377" s="308" t="s">
        <v>3165</v>
      </c>
      <c r="B377" s="277">
        <v>666559637</v>
      </c>
    </row>
    <row r="378" spans="1:2">
      <c r="A378" s="307" t="s">
        <v>3362</v>
      </c>
      <c r="B378" s="303">
        <v>122103060</v>
      </c>
    </row>
    <row r="379" spans="1:2">
      <c r="A379" s="307" t="s">
        <v>3363</v>
      </c>
      <c r="B379" s="303">
        <v>286206120</v>
      </c>
    </row>
    <row r="380" spans="1:2">
      <c r="A380" s="307" t="s">
        <v>3364</v>
      </c>
      <c r="B380" s="303">
        <v>148503060</v>
      </c>
    </row>
    <row r="381" spans="1:2">
      <c r="A381" s="307" t="s">
        <v>3365</v>
      </c>
      <c r="B381" s="303">
        <v>109747397</v>
      </c>
    </row>
    <row r="382" spans="1:2">
      <c r="A382" s="308" t="s">
        <v>138</v>
      </c>
      <c r="B382" s="277">
        <v>46712340</v>
      </c>
    </row>
    <row r="383" spans="1:2">
      <c r="A383" s="307" t="s">
        <v>1622</v>
      </c>
      <c r="B383" s="303">
        <v>18030020</v>
      </c>
    </row>
    <row r="384" spans="1:2">
      <c r="A384" s="307" t="s">
        <v>1623</v>
      </c>
      <c r="B384" s="303">
        <v>17012880</v>
      </c>
    </row>
    <row r="385" spans="1:2">
      <c r="A385" s="307" t="s">
        <v>3366</v>
      </c>
      <c r="B385" s="303">
        <v>11669440</v>
      </c>
    </row>
    <row r="386" spans="1:2">
      <c r="A386" s="308" t="s">
        <v>213</v>
      </c>
      <c r="B386" s="277">
        <v>8559995</v>
      </c>
    </row>
    <row r="387" spans="1:2">
      <c r="A387" s="307" t="s">
        <v>1624</v>
      </c>
      <c r="B387" s="303">
        <v>8559995</v>
      </c>
    </row>
    <row r="388" spans="1:2">
      <c r="A388" s="308" t="s">
        <v>383</v>
      </c>
      <c r="B388" s="277">
        <v>469573250.88</v>
      </c>
    </row>
    <row r="389" spans="1:2">
      <c r="A389" s="307" t="s">
        <v>1625</v>
      </c>
      <c r="B389" s="303">
        <v>213933764</v>
      </c>
    </row>
    <row r="390" spans="1:2">
      <c r="A390" s="307" t="s">
        <v>3367</v>
      </c>
      <c r="B390" s="303">
        <v>255639486.88</v>
      </c>
    </row>
    <row r="391" spans="1:2">
      <c r="A391" s="308" t="s">
        <v>182</v>
      </c>
      <c r="B391" s="277">
        <v>9015005</v>
      </c>
    </row>
    <row r="392" spans="1:2">
      <c r="A392" s="307" t="s">
        <v>1626</v>
      </c>
      <c r="B392" s="303">
        <v>9015005</v>
      </c>
    </row>
    <row r="393" spans="1:2">
      <c r="A393" s="308" t="s">
        <v>633</v>
      </c>
      <c r="B393" s="277">
        <v>68920000</v>
      </c>
    </row>
    <row r="394" spans="1:2">
      <c r="A394" s="307" t="s">
        <v>1627</v>
      </c>
      <c r="B394" s="303">
        <v>68920000</v>
      </c>
    </row>
    <row r="395" spans="1:2">
      <c r="A395" s="308" t="s">
        <v>268</v>
      </c>
      <c r="B395" s="277">
        <v>211233880.22</v>
      </c>
    </row>
    <row r="396" spans="1:2">
      <c r="A396" s="307" t="s">
        <v>1628</v>
      </c>
      <c r="B396" s="303">
        <v>211233880.22</v>
      </c>
    </row>
    <row r="397" spans="1:2">
      <c r="A397" s="308" t="s">
        <v>157</v>
      </c>
      <c r="B397" s="277">
        <v>252715540</v>
      </c>
    </row>
    <row r="398" spans="1:2">
      <c r="A398" s="307" t="s">
        <v>1629</v>
      </c>
      <c r="B398" s="303">
        <v>252715540</v>
      </c>
    </row>
    <row r="399" spans="1:2">
      <c r="A399" s="308" t="s">
        <v>31</v>
      </c>
      <c r="B399" s="277">
        <v>256843550</v>
      </c>
    </row>
    <row r="400" spans="1:2">
      <c r="A400" s="307" t="s">
        <v>1630</v>
      </c>
      <c r="B400" s="303">
        <v>36024200</v>
      </c>
    </row>
    <row r="401" spans="1:2">
      <c r="A401" s="307" t="s">
        <v>1631</v>
      </c>
      <c r="B401" s="303">
        <v>36530200</v>
      </c>
    </row>
    <row r="402" spans="1:2">
      <c r="A402" s="307" t="s">
        <v>1632</v>
      </c>
      <c r="B402" s="303">
        <v>36824200</v>
      </c>
    </row>
    <row r="403" spans="1:2">
      <c r="A403" s="307" t="s">
        <v>3368</v>
      </c>
      <c r="B403" s="303">
        <v>37064200</v>
      </c>
    </row>
    <row r="404" spans="1:2">
      <c r="A404" s="307" t="s">
        <v>3369</v>
      </c>
      <c r="B404" s="303">
        <v>50612750</v>
      </c>
    </row>
    <row r="405" spans="1:2">
      <c r="A405" s="307" t="s">
        <v>3370</v>
      </c>
      <c r="B405" s="303">
        <v>59788000</v>
      </c>
    </row>
    <row r="406" spans="1:2">
      <c r="A406" s="308" t="s">
        <v>634</v>
      </c>
      <c r="B406" s="277">
        <v>17010000</v>
      </c>
    </row>
    <row r="407" spans="1:2">
      <c r="A407" s="307" t="s">
        <v>1633</v>
      </c>
      <c r="B407" s="303">
        <v>17010000</v>
      </c>
    </row>
    <row r="408" spans="1:2">
      <c r="A408" s="308" t="s">
        <v>1634</v>
      </c>
      <c r="B408" s="277">
        <v>55679970</v>
      </c>
    </row>
    <row r="409" spans="1:2">
      <c r="A409" s="307" t="s">
        <v>1635</v>
      </c>
      <c r="B409" s="303">
        <v>55679970</v>
      </c>
    </row>
    <row r="410" spans="1:2">
      <c r="A410" s="308" t="s">
        <v>384</v>
      </c>
      <c r="B410" s="277">
        <v>57918830</v>
      </c>
    </row>
    <row r="411" spans="1:2">
      <c r="A411" s="307" t="s">
        <v>1636</v>
      </c>
      <c r="B411" s="303">
        <v>17010880</v>
      </c>
    </row>
    <row r="412" spans="1:2">
      <c r="A412" s="307" t="s">
        <v>3371</v>
      </c>
      <c r="B412" s="303">
        <v>17010070</v>
      </c>
    </row>
    <row r="413" spans="1:2">
      <c r="A413" s="307" t="s">
        <v>3372</v>
      </c>
      <c r="B413" s="303">
        <v>23897880</v>
      </c>
    </row>
    <row r="414" spans="1:2">
      <c r="A414" s="308" t="s">
        <v>3166</v>
      </c>
      <c r="B414" s="277">
        <v>430643960</v>
      </c>
    </row>
    <row r="415" spans="1:2">
      <c r="A415" s="307" t="s">
        <v>3373</v>
      </c>
      <c r="B415" s="303">
        <v>20010000</v>
      </c>
    </row>
    <row r="416" spans="1:2">
      <c r="A416" s="307" t="s">
        <v>3374</v>
      </c>
      <c r="B416" s="303">
        <v>43760000</v>
      </c>
    </row>
    <row r="417" spans="1:2">
      <c r="A417" s="307" t="s">
        <v>3375</v>
      </c>
      <c r="B417" s="303">
        <v>44300000</v>
      </c>
    </row>
    <row r="418" spans="1:2">
      <c r="A418" s="307" t="s">
        <v>3376</v>
      </c>
      <c r="B418" s="303">
        <v>89439960</v>
      </c>
    </row>
    <row r="419" spans="1:2">
      <c r="A419" s="307" t="s">
        <v>3377</v>
      </c>
      <c r="B419" s="303">
        <v>116567000</v>
      </c>
    </row>
    <row r="420" spans="1:2">
      <c r="A420" s="307" t="s">
        <v>3378</v>
      </c>
      <c r="B420" s="303">
        <v>46626800</v>
      </c>
    </row>
    <row r="421" spans="1:2">
      <c r="A421" s="307" t="s">
        <v>3379</v>
      </c>
      <c r="B421" s="303">
        <v>69940200</v>
      </c>
    </row>
    <row r="422" spans="1:2">
      <c r="A422" s="308" t="s">
        <v>88</v>
      </c>
      <c r="B422" s="277">
        <v>639250850</v>
      </c>
    </row>
    <row r="423" spans="1:2">
      <c r="A423" s="307" t="s">
        <v>1637</v>
      </c>
      <c r="B423" s="303">
        <v>90250000</v>
      </c>
    </row>
    <row r="424" spans="1:2">
      <c r="A424" s="307" t="s">
        <v>1638</v>
      </c>
      <c r="B424" s="303">
        <v>90250450</v>
      </c>
    </row>
    <row r="425" spans="1:2">
      <c r="A425" s="307" t="s">
        <v>1639</v>
      </c>
      <c r="B425" s="303">
        <v>91000000</v>
      </c>
    </row>
    <row r="426" spans="1:2">
      <c r="A426" s="307" t="s">
        <v>1640</v>
      </c>
      <c r="B426" s="303">
        <v>90750000</v>
      </c>
    </row>
    <row r="427" spans="1:2">
      <c r="A427" s="308" t="s">
        <v>1641</v>
      </c>
      <c r="B427" s="277">
        <v>90500000</v>
      </c>
    </row>
    <row r="428" spans="1:2">
      <c r="A428" s="307" t="s">
        <v>3380</v>
      </c>
      <c r="B428" s="303">
        <v>92500400</v>
      </c>
    </row>
    <row r="429" spans="1:2">
      <c r="A429" s="307" t="s">
        <v>3381</v>
      </c>
      <c r="B429" s="303">
        <v>94000000</v>
      </c>
    </row>
    <row r="430" spans="1:2">
      <c r="A430" s="308" t="s">
        <v>3167</v>
      </c>
      <c r="B430" s="277">
        <v>508742064.12</v>
      </c>
    </row>
    <row r="431" spans="1:2">
      <c r="A431" s="307" t="s">
        <v>3382</v>
      </c>
      <c r="B431" s="303">
        <v>254265308</v>
      </c>
    </row>
    <row r="432" spans="1:2">
      <c r="A432" s="307" t="s">
        <v>3383</v>
      </c>
      <c r="B432" s="303">
        <v>254476756.12</v>
      </c>
    </row>
    <row r="433" spans="1:2">
      <c r="A433" s="308" t="s">
        <v>140</v>
      </c>
      <c r="B433" s="277">
        <v>4576901230.0799999</v>
      </c>
    </row>
    <row r="434" spans="1:2">
      <c r="A434" s="307" t="s">
        <v>1642</v>
      </c>
      <c r="B434" s="303">
        <v>147500616</v>
      </c>
    </row>
    <row r="435" spans="1:2">
      <c r="A435" s="307" t="s">
        <v>1643</v>
      </c>
      <c r="B435" s="303">
        <v>67817359.030000001</v>
      </c>
    </row>
    <row r="436" spans="1:2" ht="24">
      <c r="A436" s="307" t="s">
        <v>1644</v>
      </c>
      <c r="B436" s="303">
        <v>216278798.31999999</v>
      </c>
    </row>
    <row r="437" spans="1:2">
      <c r="A437" s="307" t="s">
        <v>1645</v>
      </c>
      <c r="B437" s="303">
        <v>227980796.22</v>
      </c>
    </row>
    <row r="438" spans="1:2">
      <c r="A438" s="307" t="s">
        <v>1646</v>
      </c>
      <c r="B438" s="303">
        <v>227273393.21000001</v>
      </c>
    </row>
    <row r="439" spans="1:2">
      <c r="A439" s="307" t="s">
        <v>1647</v>
      </c>
      <c r="B439" s="303">
        <v>188448000</v>
      </c>
    </row>
    <row r="440" spans="1:2">
      <c r="A440" s="307" t="s">
        <v>1648</v>
      </c>
      <c r="B440" s="303">
        <v>26833444.739999998</v>
      </c>
    </row>
    <row r="441" spans="1:2">
      <c r="A441" s="307" t="s">
        <v>1649</v>
      </c>
      <c r="B441" s="303">
        <v>214900460.49000001</v>
      </c>
    </row>
    <row r="442" spans="1:2">
      <c r="A442" s="307" t="s">
        <v>1650</v>
      </c>
      <c r="B442" s="303">
        <v>214118548.63999999</v>
      </c>
    </row>
    <row r="443" spans="1:2">
      <c r="A443" s="307" t="s">
        <v>1651</v>
      </c>
      <c r="B443" s="303">
        <v>216779208.11000001</v>
      </c>
    </row>
    <row r="444" spans="1:2">
      <c r="A444" s="307" t="s">
        <v>1652</v>
      </c>
      <c r="B444" s="303">
        <v>211511196</v>
      </c>
    </row>
    <row r="445" spans="1:2">
      <c r="A445" s="307" t="s">
        <v>1653</v>
      </c>
      <c r="B445" s="303">
        <v>128707167</v>
      </c>
    </row>
    <row r="446" spans="1:2">
      <c r="A446" s="307" t="s">
        <v>1654</v>
      </c>
      <c r="B446" s="303">
        <v>87194417.260000005</v>
      </c>
    </row>
    <row r="447" spans="1:2">
      <c r="A447" s="307" t="s">
        <v>1655</v>
      </c>
      <c r="B447" s="303">
        <v>160715043</v>
      </c>
    </row>
    <row r="448" spans="1:2">
      <c r="A448" s="307" t="s">
        <v>1656</v>
      </c>
      <c r="B448" s="303">
        <v>54827141.689999998</v>
      </c>
    </row>
    <row r="449" spans="1:2">
      <c r="A449" s="310" t="s">
        <v>1657</v>
      </c>
      <c r="B449" s="271">
        <v>213833588.50999999</v>
      </c>
    </row>
    <row r="450" spans="1:2">
      <c r="A450" s="307" t="s">
        <v>3384</v>
      </c>
      <c r="B450" s="303">
        <v>85683880.510000005</v>
      </c>
    </row>
    <row r="451" spans="1:2">
      <c r="A451" s="307" t="s">
        <v>3385</v>
      </c>
      <c r="B451" s="303">
        <v>128367929</v>
      </c>
    </row>
    <row r="452" spans="1:2">
      <c r="A452" s="307" t="s">
        <v>3386</v>
      </c>
      <c r="B452" s="303">
        <v>213159039.33000001</v>
      </c>
    </row>
    <row r="453" spans="1:2">
      <c r="A453" s="307" t="s">
        <v>3387</v>
      </c>
      <c r="B453" s="303">
        <v>213738485.03999999</v>
      </c>
    </row>
    <row r="454" spans="1:2">
      <c r="A454" s="307" t="s">
        <v>3388</v>
      </c>
      <c r="B454" s="303">
        <v>221307481.33000001</v>
      </c>
    </row>
    <row r="455" spans="1:2">
      <c r="A455" s="307" t="s">
        <v>3389</v>
      </c>
      <c r="B455" s="303">
        <v>187910160</v>
      </c>
    </row>
    <row r="456" spans="1:2">
      <c r="A456" s="307" t="s">
        <v>3390</v>
      </c>
      <c r="B456" s="303">
        <v>88354152.180000007</v>
      </c>
    </row>
    <row r="457" spans="1:2">
      <c r="A457" s="307" t="s">
        <v>3391</v>
      </c>
      <c r="B457" s="303">
        <v>92833962</v>
      </c>
    </row>
    <row r="458" spans="1:2">
      <c r="A458" s="307" t="s">
        <v>3392</v>
      </c>
      <c r="B458" s="303">
        <v>189667914.40000001</v>
      </c>
    </row>
    <row r="459" spans="1:2">
      <c r="A459" s="307" t="s">
        <v>3393</v>
      </c>
      <c r="B459" s="303">
        <v>128530832.77</v>
      </c>
    </row>
    <row r="460" spans="1:2">
      <c r="A460" s="307" t="s">
        <v>3394</v>
      </c>
      <c r="B460" s="303">
        <v>148855644</v>
      </c>
    </row>
    <row r="461" spans="1:2">
      <c r="A461" s="307" t="s">
        <v>3395</v>
      </c>
      <c r="B461" s="303">
        <v>273772571.30000001</v>
      </c>
    </row>
    <row r="462" spans="1:2">
      <c r="A462" s="308" t="s">
        <v>183</v>
      </c>
      <c r="B462" s="277">
        <v>36727550</v>
      </c>
    </row>
    <row r="463" spans="1:2">
      <c r="A463" s="307" t="s">
        <v>1658</v>
      </c>
      <c r="B463" s="303">
        <v>36727550</v>
      </c>
    </row>
    <row r="464" spans="1:2">
      <c r="A464" s="308" t="s">
        <v>158</v>
      </c>
      <c r="B464" s="277">
        <v>1929122440.0899999</v>
      </c>
    </row>
    <row r="465" spans="1:2">
      <c r="A465" s="307" t="s">
        <v>1659</v>
      </c>
      <c r="B465" s="303">
        <v>209777400</v>
      </c>
    </row>
    <row r="466" spans="1:2">
      <c r="A466" s="307" t="s">
        <v>1660</v>
      </c>
      <c r="B466" s="303">
        <v>420890381.5</v>
      </c>
    </row>
    <row r="467" spans="1:2">
      <c r="A467" s="307" t="s">
        <v>1661</v>
      </c>
      <c r="B467" s="303">
        <v>211272194.69999999</v>
      </c>
    </row>
    <row r="468" spans="1:2">
      <c r="A468" s="307" t="s">
        <v>1662</v>
      </c>
      <c r="B468" s="303">
        <v>211579802.52000001</v>
      </c>
    </row>
    <row r="469" spans="1:2">
      <c r="A469" s="307" t="s">
        <v>1663</v>
      </c>
      <c r="B469" s="303">
        <v>211337271.30000001</v>
      </c>
    </row>
    <row r="470" spans="1:2">
      <c r="A470" s="307" t="s">
        <v>1664</v>
      </c>
      <c r="B470" s="303">
        <v>209311498.84999999</v>
      </c>
    </row>
    <row r="471" spans="1:2">
      <c r="A471" s="307" t="s">
        <v>1665</v>
      </c>
      <c r="B471" s="303">
        <v>2246857.79</v>
      </c>
    </row>
    <row r="472" spans="1:2">
      <c r="A472" s="307" t="s">
        <v>3396</v>
      </c>
      <c r="B472" s="303">
        <v>217547759</v>
      </c>
    </row>
    <row r="473" spans="1:2">
      <c r="A473" s="307" t="s">
        <v>3397</v>
      </c>
      <c r="B473" s="303">
        <v>235159274.43000001</v>
      </c>
    </row>
    <row r="474" spans="1:2">
      <c r="A474" s="308" t="s">
        <v>269</v>
      </c>
      <c r="B474" s="277">
        <v>10206999</v>
      </c>
    </row>
    <row r="475" spans="1:2">
      <c r="A475" s="307" t="s">
        <v>1666</v>
      </c>
      <c r="B475" s="303">
        <v>5103333</v>
      </c>
    </row>
    <row r="476" spans="1:2">
      <c r="A476" s="307" t="s">
        <v>3398</v>
      </c>
      <c r="B476" s="303">
        <v>5103666</v>
      </c>
    </row>
    <row r="477" spans="1:2">
      <c r="A477" s="308" t="s">
        <v>3168</v>
      </c>
      <c r="B477" s="277">
        <v>108737214</v>
      </c>
    </row>
    <row r="478" spans="1:2">
      <c r="A478" s="307" t="s">
        <v>3399</v>
      </c>
      <c r="B478" s="303">
        <v>6624666</v>
      </c>
    </row>
    <row r="479" spans="1:2">
      <c r="A479" s="307" t="s">
        <v>3400</v>
      </c>
      <c r="B479" s="303">
        <v>50986124</v>
      </c>
    </row>
    <row r="480" spans="1:2">
      <c r="A480" s="307" t="s">
        <v>3401</v>
      </c>
      <c r="B480" s="303">
        <v>51126424</v>
      </c>
    </row>
    <row r="481" spans="1:2">
      <c r="A481" s="308" t="s">
        <v>270</v>
      </c>
      <c r="B481" s="277">
        <v>72480930</v>
      </c>
    </row>
    <row r="482" spans="1:2">
      <c r="A482" s="307" t="s">
        <v>1667</v>
      </c>
      <c r="B482" s="303">
        <v>17020010</v>
      </c>
    </row>
    <row r="483" spans="1:2">
      <c r="A483" s="307" t="s">
        <v>1668</v>
      </c>
      <c r="B483" s="303">
        <v>17010770</v>
      </c>
    </row>
    <row r="484" spans="1:2">
      <c r="A484" s="307" t="s">
        <v>3402</v>
      </c>
      <c r="B484" s="303">
        <v>17010070</v>
      </c>
    </row>
    <row r="485" spans="1:2">
      <c r="A485" s="307" t="s">
        <v>3403</v>
      </c>
      <c r="B485" s="303">
        <v>3625776</v>
      </c>
    </row>
    <row r="486" spans="1:2">
      <c r="A486" s="307" t="s">
        <v>3404</v>
      </c>
      <c r="B486" s="303">
        <v>17814304</v>
      </c>
    </row>
    <row r="487" spans="1:2">
      <c r="A487" s="308" t="s">
        <v>385</v>
      </c>
      <c r="B487" s="277">
        <v>5036596395.8800001</v>
      </c>
    </row>
    <row r="488" spans="1:2">
      <c r="A488" s="307" t="s">
        <v>1669</v>
      </c>
      <c r="B488" s="303">
        <v>25182864</v>
      </c>
    </row>
    <row r="489" spans="1:2">
      <c r="A489" s="307" t="s">
        <v>1670</v>
      </c>
      <c r="B489" s="303">
        <v>185275164</v>
      </c>
    </row>
    <row r="490" spans="1:2">
      <c r="A490" s="307" t="s">
        <v>1671</v>
      </c>
      <c r="B490" s="303">
        <v>269818200</v>
      </c>
    </row>
    <row r="491" spans="1:2">
      <c r="A491" s="307" t="s">
        <v>1672</v>
      </c>
      <c r="B491" s="303">
        <v>10548985.859999999</v>
      </c>
    </row>
    <row r="492" spans="1:2">
      <c r="A492" s="307" t="s">
        <v>1673</v>
      </c>
      <c r="B492" s="303">
        <v>280418580</v>
      </c>
    </row>
    <row r="493" spans="1:2">
      <c r="A493" s="307" t="s">
        <v>1674</v>
      </c>
      <c r="B493" s="303">
        <v>71951520</v>
      </c>
    </row>
    <row r="494" spans="1:2">
      <c r="A494" s="307" t="s">
        <v>1675</v>
      </c>
      <c r="B494" s="303">
        <v>279277140</v>
      </c>
    </row>
    <row r="495" spans="1:2">
      <c r="A495" s="307" t="s">
        <v>1676</v>
      </c>
      <c r="B495" s="303">
        <v>282386316.97000003</v>
      </c>
    </row>
    <row r="496" spans="1:2">
      <c r="A496" s="307" t="s">
        <v>1677</v>
      </c>
      <c r="B496" s="303">
        <v>282151177.31</v>
      </c>
    </row>
    <row r="497" spans="1:2">
      <c r="A497" s="307" t="s">
        <v>1678</v>
      </c>
      <c r="B497" s="303">
        <v>279566044.13</v>
      </c>
    </row>
    <row r="498" spans="1:2">
      <c r="A498" s="307" t="s">
        <v>1679</v>
      </c>
      <c r="B498" s="303">
        <v>282151177.30000001</v>
      </c>
    </row>
    <row r="499" spans="1:2">
      <c r="A499" s="307" t="s">
        <v>1680</v>
      </c>
      <c r="B499" s="303">
        <v>72951520</v>
      </c>
    </row>
    <row r="500" spans="1:2">
      <c r="A500" s="307" t="s">
        <v>1681</v>
      </c>
      <c r="B500" s="303">
        <v>281014845</v>
      </c>
    </row>
    <row r="501" spans="1:2">
      <c r="A501" s="307" t="s">
        <v>1682</v>
      </c>
      <c r="B501" s="303">
        <v>36255760</v>
      </c>
    </row>
    <row r="502" spans="1:2">
      <c r="A502" s="307" t="s">
        <v>1683</v>
      </c>
      <c r="B502" s="303">
        <v>219347348</v>
      </c>
    </row>
    <row r="503" spans="1:2">
      <c r="A503" s="307" t="s">
        <v>1684</v>
      </c>
      <c r="B503" s="303">
        <v>25381986</v>
      </c>
    </row>
    <row r="504" spans="1:2">
      <c r="A504" s="307" t="s">
        <v>3405</v>
      </c>
      <c r="B504" s="303">
        <v>279102593.27999997</v>
      </c>
    </row>
    <row r="505" spans="1:2">
      <c r="A505" s="307" t="s">
        <v>3406</v>
      </c>
      <c r="B505" s="303">
        <v>261735648.09999999</v>
      </c>
    </row>
    <row r="506" spans="1:2">
      <c r="A506" s="307" t="s">
        <v>3407</v>
      </c>
      <c r="B506" s="303">
        <v>74111520</v>
      </c>
    </row>
    <row r="507" spans="1:2">
      <c r="A507" s="307" t="s">
        <v>3408</v>
      </c>
      <c r="B507" s="303">
        <v>288893565.18000001</v>
      </c>
    </row>
    <row r="508" spans="1:2">
      <c r="A508" s="307" t="s">
        <v>3409</v>
      </c>
      <c r="B508" s="303">
        <v>261289433.56999999</v>
      </c>
    </row>
    <row r="509" spans="1:2">
      <c r="A509" s="307" t="s">
        <v>3410</v>
      </c>
      <c r="B509" s="303">
        <v>275408271.02999997</v>
      </c>
    </row>
    <row r="510" spans="1:2">
      <c r="A510" s="307" t="s">
        <v>3411</v>
      </c>
      <c r="B510" s="303">
        <v>356916564</v>
      </c>
    </row>
    <row r="511" spans="1:2">
      <c r="A511" s="307" t="s">
        <v>3412</v>
      </c>
      <c r="B511" s="303">
        <v>355460172.14999998</v>
      </c>
    </row>
    <row r="512" spans="1:2">
      <c r="A512" s="308" t="s">
        <v>3169</v>
      </c>
      <c r="B512" s="277">
        <v>41268981</v>
      </c>
    </row>
    <row r="513" spans="1:2">
      <c r="A513" s="307" t="s">
        <v>3413</v>
      </c>
      <c r="B513" s="303">
        <v>14356993</v>
      </c>
    </row>
    <row r="514" spans="1:2">
      <c r="A514" s="307" t="s">
        <v>3414</v>
      </c>
      <c r="B514" s="303">
        <v>11154995</v>
      </c>
    </row>
    <row r="515" spans="1:2">
      <c r="A515" s="307" t="s">
        <v>3415</v>
      </c>
      <c r="B515" s="303">
        <v>15756993</v>
      </c>
    </row>
    <row r="516" spans="1:2">
      <c r="A516" s="308" t="s">
        <v>271</v>
      </c>
      <c r="B516" s="277">
        <v>76573030</v>
      </c>
    </row>
    <row r="517" spans="1:2">
      <c r="A517" s="307" t="s">
        <v>1685</v>
      </c>
      <c r="B517" s="303">
        <v>17037880</v>
      </c>
    </row>
    <row r="518" spans="1:2">
      <c r="A518" s="307" t="s">
        <v>3416</v>
      </c>
      <c r="B518" s="303">
        <v>17010010</v>
      </c>
    </row>
    <row r="519" spans="1:2">
      <c r="A519" s="307" t="s">
        <v>3417</v>
      </c>
      <c r="B519" s="303">
        <v>8505000</v>
      </c>
    </row>
    <row r="520" spans="1:2">
      <c r="A520" s="307" t="s">
        <v>3418</v>
      </c>
      <c r="B520" s="303">
        <v>34020140</v>
      </c>
    </row>
    <row r="521" spans="1:2">
      <c r="A521" s="308" t="s">
        <v>159</v>
      </c>
      <c r="B521" s="277">
        <v>98885000</v>
      </c>
    </row>
    <row r="522" spans="1:2">
      <c r="A522" s="307" t="s">
        <v>1686</v>
      </c>
      <c r="B522" s="303">
        <v>18050000</v>
      </c>
    </row>
    <row r="523" spans="1:2">
      <c r="A523" s="307" t="s">
        <v>1687</v>
      </c>
      <c r="B523" s="303">
        <v>18060000</v>
      </c>
    </row>
    <row r="524" spans="1:2">
      <c r="A524" s="307" t="s">
        <v>1688</v>
      </c>
      <c r="B524" s="303">
        <v>18110000</v>
      </c>
    </row>
    <row r="525" spans="1:2">
      <c r="A525" s="307" t="s">
        <v>3419</v>
      </c>
      <c r="B525" s="303">
        <v>9375000</v>
      </c>
    </row>
    <row r="526" spans="1:2">
      <c r="A526" s="307" t="s">
        <v>3420</v>
      </c>
      <c r="B526" s="303">
        <v>11110000</v>
      </c>
    </row>
    <row r="527" spans="1:2">
      <c r="A527" s="307" t="s">
        <v>3421</v>
      </c>
      <c r="B527" s="303">
        <v>12475000</v>
      </c>
    </row>
    <row r="528" spans="1:2">
      <c r="A528" s="307" t="s">
        <v>3422</v>
      </c>
      <c r="B528" s="303">
        <v>11705000</v>
      </c>
    </row>
    <row r="529" spans="1:2">
      <c r="A529" s="308" t="s">
        <v>386</v>
      </c>
      <c r="B529" s="277">
        <v>7212004</v>
      </c>
    </row>
    <row r="530" spans="1:2">
      <c r="A530" s="307" t="s">
        <v>1689</v>
      </c>
      <c r="B530" s="303">
        <v>7212004</v>
      </c>
    </row>
    <row r="531" spans="1:2">
      <c r="A531" s="308" t="s">
        <v>635</v>
      </c>
      <c r="B531" s="277">
        <v>117566000</v>
      </c>
    </row>
    <row r="532" spans="1:2">
      <c r="A532" s="307" t="s">
        <v>1690</v>
      </c>
      <c r="B532" s="303">
        <v>36882000</v>
      </c>
    </row>
    <row r="533" spans="1:2">
      <c r="A533" s="307" t="s">
        <v>3423</v>
      </c>
      <c r="B533" s="303">
        <v>37002000</v>
      </c>
    </row>
    <row r="534" spans="1:2">
      <c r="A534" s="307" t="s">
        <v>3424</v>
      </c>
      <c r="B534" s="303">
        <v>43682000</v>
      </c>
    </row>
    <row r="535" spans="1:2">
      <c r="A535" s="308" t="s">
        <v>387</v>
      </c>
      <c r="B535" s="277">
        <v>3304207488</v>
      </c>
    </row>
    <row r="536" spans="1:2">
      <c r="A536" s="307" t="s">
        <v>1691</v>
      </c>
      <c r="B536" s="303">
        <v>579200000</v>
      </c>
    </row>
    <row r="537" spans="1:2">
      <c r="A537" s="307" t="s">
        <v>1692</v>
      </c>
      <c r="B537" s="303">
        <v>293722235</v>
      </c>
    </row>
    <row r="538" spans="1:2">
      <c r="A538" s="307" t="s">
        <v>1693</v>
      </c>
      <c r="B538" s="303">
        <v>460600000</v>
      </c>
    </row>
    <row r="539" spans="1:2">
      <c r="A539" s="307" t="s">
        <v>1694</v>
      </c>
      <c r="B539" s="303">
        <v>143175000</v>
      </c>
    </row>
    <row r="540" spans="1:2">
      <c r="A540" s="307" t="s">
        <v>1695</v>
      </c>
      <c r="B540" s="303">
        <v>269892000</v>
      </c>
    </row>
    <row r="541" spans="1:2">
      <c r="A541" s="307" t="s">
        <v>1696</v>
      </c>
      <c r="B541" s="303">
        <v>28215631</v>
      </c>
    </row>
    <row r="542" spans="1:2">
      <c r="A542" s="307" t="s">
        <v>1697</v>
      </c>
      <c r="B542" s="303">
        <v>293216380</v>
      </c>
    </row>
    <row r="543" spans="1:2" ht="24">
      <c r="A543" s="307" t="s">
        <v>1698</v>
      </c>
      <c r="B543" s="303">
        <v>297491306</v>
      </c>
    </row>
    <row r="544" spans="1:2">
      <c r="A544" s="307" t="s">
        <v>1699</v>
      </c>
      <c r="B544" s="303">
        <v>294451812</v>
      </c>
    </row>
    <row r="545" spans="1:2">
      <c r="A545" s="307" t="s">
        <v>3425</v>
      </c>
      <c r="B545" s="303">
        <v>320320000</v>
      </c>
    </row>
    <row r="546" spans="1:2">
      <c r="A546" s="307" t="s">
        <v>3426</v>
      </c>
      <c r="B546" s="303">
        <v>323923124</v>
      </c>
    </row>
    <row r="547" spans="1:2">
      <c r="A547" s="308" t="s">
        <v>214</v>
      </c>
      <c r="B547" s="277">
        <v>522580355</v>
      </c>
    </row>
    <row r="548" spans="1:2">
      <c r="A548" s="307" t="s">
        <v>1700</v>
      </c>
      <c r="B548" s="303">
        <v>81134955</v>
      </c>
    </row>
    <row r="549" spans="1:2">
      <c r="A549" s="307" t="s">
        <v>1701</v>
      </c>
      <c r="B549" s="303">
        <v>90589400</v>
      </c>
    </row>
    <row r="550" spans="1:2">
      <c r="A550" s="307" t="s">
        <v>1702</v>
      </c>
      <c r="B550" s="303">
        <v>90949950</v>
      </c>
    </row>
    <row r="551" spans="1:2">
      <c r="A551" s="307" t="s">
        <v>3427</v>
      </c>
      <c r="B551" s="303">
        <v>93194400</v>
      </c>
    </row>
    <row r="552" spans="1:2">
      <c r="A552" s="307" t="s">
        <v>3428</v>
      </c>
      <c r="B552" s="303">
        <v>50072200</v>
      </c>
    </row>
    <row r="553" spans="1:2">
      <c r="A553" s="307" t="s">
        <v>3429</v>
      </c>
      <c r="B553" s="303">
        <v>116639450</v>
      </c>
    </row>
    <row r="554" spans="1:2">
      <c r="A554" s="308" t="s">
        <v>388</v>
      </c>
      <c r="B554" s="277">
        <v>113571005</v>
      </c>
    </row>
    <row r="555" spans="1:2">
      <c r="A555" s="307" t="s">
        <v>1703</v>
      </c>
      <c r="B555" s="303">
        <v>28930396</v>
      </c>
    </row>
    <row r="556" spans="1:2">
      <c r="A556" s="307" t="s">
        <v>1704</v>
      </c>
      <c r="B556" s="303">
        <v>5103003</v>
      </c>
    </row>
    <row r="557" spans="1:2">
      <c r="A557" s="307" t="s">
        <v>3430</v>
      </c>
      <c r="B557" s="303">
        <v>35999620</v>
      </c>
    </row>
    <row r="558" spans="1:2">
      <c r="A558" s="307" t="s">
        <v>3431</v>
      </c>
      <c r="B558" s="303">
        <v>43537986</v>
      </c>
    </row>
    <row r="559" spans="1:2">
      <c r="A559" s="308" t="s">
        <v>215</v>
      </c>
      <c r="B559" s="277">
        <v>475254915.99000001</v>
      </c>
    </row>
    <row r="560" spans="1:2">
      <c r="A560" s="307" t="s">
        <v>1705</v>
      </c>
      <c r="B560" s="303">
        <v>17010010</v>
      </c>
    </row>
    <row r="561" spans="1:2">
      <c r="A561" s="307" t="s">
        <v>1706</v>
      </c>
      <c r="B561" s="303">
        <v>144703039.99000001</v>
      </c>
    </row>
    <row r="562" spans="1:2">
      <c r="A562" s="307" t="s">
        <v>1707</v>
      </c>
      <c r="B562" s="303">
        <v>90489400</v>
      </c>
    </row>
    <row r="563" spans="1:2">
      <c r="A563" s="307" t="s">
        <v>3432</v>
      </c>
      <c r="B563" s="303">
        <v>83078526</v>
      </c>
    </row>
    <row r="564" spans="1:2">
      <c r="A564" s="307" t="s">
        <v>3433</v>
      </c>
      <c r="B564" s="303">
        <v>139973940</v>
      </c>
    </row>
    <row r="565" spans="1:2">
      <c r="A565" s="308" t="s">
        <v>70</v>
      </c>
      <c r="B565" s="277">
        <v>92264460</v>
      </c>
    </row>
    <row r="566" spans="1:2">
      <c r="A566" s="307" t="s">
        <v>1708</v>
      </c>
      <c r="B566" s="303">
        <v>17010010</v>
      </c>
    </row>
    <row r="567" spans="1:2">
      <c r="A567" s="307" t="s">
        <v>1709</v>
      </c>
      <c r="B567" s="303">
        <v>10209528</v>
      </c>
    </row>
    <row r="568" spans="1:2">
      <c r="A568" s="307" t="s">
        <v>1710</v>
      </c>
      <c r="B568" s="303">
        <v>6807152</v>
      </c>
    </row>
    <row r="569" spans="1:2">
      <c r="A569" s="307" t="s">
        <v>3434</v>
      </c>
      <c r="B569" s="303">
        <v>17010010</v>
      </c>
    </row>
    <row r="570" spans="1:2">
      <c r="A570" s="307" t="s">
        <v>3435</v>
      </c>
      <c r="B570" s="303">
        <v>17999880</v>
      </c>
    </row>
    <row r="571" spans="1:2">
      <c r="A571" s="307" t="s">
        <v>3436</v>
      </c>
      <c r="B571" s="303">
        <v>23227880</v>
      </c>
    </row>
    <row r="572" spans="1:2">
      <c r="A572" s="308" t="s">
        <v>272</v>
      </c>
      <c r="B572" s="277">
        <v>7301568</v>
      </c>
    </row>
    <row r="573" spans="1:2">
      <c r="A573" s="307" t="s">
        <v>1711</v>
      </c>
      <c r="B573" s="303">
        <v>3601554</v>
      </c>
    </row>
    <row r="574" spans="1:2">
      <c r="A574" s="307" t="s">
        <v>3437</v>
      </c>
      <c r="B574" s="303">
        <v>3700014</v>
      </c>
    </row>
    <row r="575" spans="1:2">
      <c r="A575" s="308" t="s">
        <v>3170</v>
      </c>
      <c r="B575" s="277">
        <v>35501820</v>
      </c>
    </row>
    <row r="576" spans="1:2">
      <c r="A576" s="307" t="s">
        <v>3438</v>
      </c>
      <c r="B576" s="303">
        <v>35501820</v>
      </c>
    </row>
    <row r="577" spans="1:2">
      <c r="A577" s="308" t="s">
        <v>32</v>
      </c>
      <c r="B577" s="277">
        <v>219840000</v>
      </c>
    </row>
    <row r="578" spans="1:2">
      <c r="A578" s="307" t="s">
        <v>1712</v>
      </c>
      <c r="B578" s="303">
        <v>90000000</v>
      </c>
    </row>
    <row r="579" spans="1:2">
      <c r="A579" s="307" t="s">
        <v>3439</v>
      </c>
      <c r="B579" s="303">
        <v>59880000</v>
      </c>
    </row>
    <row r="580" spans="1:2">
      <c r="A580" s="307" t="s">
        <v>3440</v>
      </c>
      <c r="B580" s="303">
        <v>69960000</v>
      </c>
    </row>
    <row r="581" spans="1:2">
      <c r="A581" s="308" t="s">
        <v>89</v>
      </c>
      <c r="B581" s="277">
        <v>17010010</v>
      </c>
    </row>
    <row r="582" spans="1:2">
      <c r="A582" s="307" t="s">
        <v>1713</v>
      </c>
      <c r="B582" s="303">
        <v>17010010</v>
      </c>
    </row>
    <row r="583" spans="1:2">
      <c r="A583" s="308" t="s">
        <v>273</v>
      </c>
      <c r="B583" s="277">
        <v>13614216</v>
      </c>
    </row>
    <row r="584" spans="1:2">
      <c r="A584" s="307" t="s">
        <v>1714</v>
      </c>
      <c r="B584" s="303">
        <v>13614216</v>
      </c>
    </row>
    <row r="585" spans="1:2">
      <c r="A585" s="308" t="s">
        <v>3171</v>
      </c>
      <c r="B585" s="277">
        <v>23289990</v>
      </c>
    </row>
    <row r="586" spans="1:2">
      <c r="A586" s="307" t="s">
        <v>3441</v>
      </c>
      <c r="B586" s="303">
        <v>23289990</v>
      </c>
    </row>
    <row r="587" spans="1:2">
      <c r="A587" s="307" t="s">
        <v>160</v>
      </c>
      <c r="B587" s="303">
        <v>7002130</v>
      </c>
    </row>
    <row r="588" spans="1:2">
      <c r="A588" s="307" t="s">
        <v>1715</v>
      </c>
      <c r="B588" s="303">
        <v>3402154</v>
      </c>
    </row>
    <row r="589" spans="1:2">
      <c r="A589" s="307" t="s">
        <v>3442</v>
      </c>
      <c r="B589" s="303">
        <v>3599976</v>
      </c>
    </row>
    <row r="590" spans="1:2">
      <c r="A590" s="308" t="s">
        <v>216</v>
      </c>
      <c r="B590" s="277">
        <v>10515198</v>
      </c>
    </row>
    <row r="591" spans="1:2">
      <c r="A591" s="307" t="s">
        <v>1716</v>
      </c>
      <c r="B591" s="303">
        <v>5105367</v>
      </c>
    </row>
    <row r="592" spans="1:2">
      <c r="A592" s="307" t="s">
        <v>3443</v>
      </c>
      <c r="B592" s="303">
        <v>5409831</v>
      </c>
    </row>
    <row r="593" spans="1:2">
      <c r="A593" s="308" t="s">
        <v>3172</v>
      </c>
      <c r="B593" s="277">
        <v>425313354</v>
      </c>
    </row>
    <row r="594" spans="1:2">
      <c r="A594" s="307" t="s">
        <v>3444</v>
      </c>
      <c r="B594" s="303">
        <v>68080040</v>
      </c>
    </row>
    <row r="595" spans="1:2">
      <c r="A595" s="307" t="s">
        <v>3445</v>
      </c>
      <c r="B595" s="303">
        <v>68044400</v>
      </c>
    </row>
    <row r="596" spans="1:2">
      <c r="A596" s="307" t="s">
        <v>3446</v>
      </c>
      <c r="B596" s="303">
        <v>45062525</v>
      </c>
    </row>
    <row r="597" spans="1:2">
      <c r="A597" s="307" t="s">
        <v>3447</v>
      </c>
      <c r="B597" s="303">
        <v>45375025</v>
      </c>
    </row>
    <row r="598" spans="1:2">
      <c r="A598" s="307" t="s">
        <v>3448</v>
      </c>
      <c r="B598" s="303">
        <v>31030300</v>
      </c>
    </row>
    <row r="599" spans="1:2">
      <c r="A599" s="307" t="s">
        <v>3449</v>
      </c>
      <c r="B599" s="303">
        <v>60952300</v>
      </c>
    </row>
    <row r="600" spans="1:2">
      <c r="A600" s="307" t="s">
        <v>3450</v>
      </c>
      <c r="B600" s="303">
        <v>25313200</v>
      </c>
    </row>
    <row r="601" spans="1:2">
      <c r="A601" s="307" t="s">
        <v>3451</v>
      </c>
      <c r="B601" s="303">
        <v>18456072</v>
      </c>
    </row>
    <row r="602" spans="1:2">
      <c r="A602" s="307" t="s">
        <v>3452</v>
      </c>
      <c r="B602" s="303">
        <v>17887992</v>
      </c>
    </row>
    <row r="603" spans="1:2">
      <c r="A603" s="307" t="s">
        <v>3453</v>
      </c>
      <c r="B603" s="303">
        <v>45111500</v>
      </c>
    </row>
    <row r="604" spans="1:2">
      <c r="A604" s="308" t="s">
        <v>33</v>
      </c>
      <c r="B604" s="277">
        <v>363794601</v>
      </c>
    </row>
    <row r="605" spans="1:2">
      <c r="A605" s="307" t="s">
        <v>1717</v>
      </c>
      <c r="B605" s="303">
        <v>273683051</v>
      </c>
    </row>
    <row r="606" spans="1:2">
      <c r="A606" s="307" t="s">
        <v>1718</v>
      </c>
      <c r="B606" s="303">
        <v>90111550</v>
      </c>
    </row>
    <row r="607" spans="1:2">
      <c r="A607" s="308" t="s">
        <v>1719</v>
      </c>
      <c r="B607" s="277">
        <v>230235400</v>
      </c>
    </row>
    <row r="608" spans="1:2">
      <c r="A608" s="307" t="s">
        <v>1720</v>
      </c>
      <c r="B608" s="303">
        <v>90355000</v>
      </c>
    </row>
    <row r="609" spans="1:2">
      <c r="A609" s="307" t="s">
        <v>3454</v>
      </c>
      <c r="B609" s="303">
        <v>69940200</v>
      </c>
    </row>
    <row r="610" spans="1:2">
      <c r="A610" s="307" t="s">
        <v>3455</v>
      </c>
      <c r="B610" s="303">
        <v>69940200</v>
      </c>
    </row>
    <row r="611" spans="1:2">
      <c r="A611" s="308" t="s">
        <v>1721</v>
      </c>
      <c r="B611" s="277">
        <v>34040000</v>
      </c>
    </row>
    <row r="612" spans="1:2">
      <c r="A612" s="307" t="s">
        <v>1722</v>
      </c>
      <c r="B612" s="303">
        <v>25530000</v>
      </c>
    </row>
    <row r="613" spans="1:2">
      <c r="A613" s="307" t="s">
        <v>1723</v>
      </c>
      <c r="B613" s="303">
        <v>8510000</v>
      </c>
    </row>
    <row r="614" spans="1:2">
      <c r="A614" s="308" t="s">
        <v>3173</v>
      </c>
      <c r="B614" s="277">
        <v>2452933409</v>
      </c>
    </row>
    <row r="615" spans="1:2">
      <c r="A615" s="307" t="s">
        <v>3456</v>
      </c>
      <c r="B615" s="303">
        <v>357244262</v>
      </c>
    </row>
    <row r="616" spans="1:2">
      <c r="A616" s="307" t="s">
        <v>3457</v>
      </c>
      <c r="B616" s="303">
        <v>379372810</v>
      </c>
    </row>
    <row r="617" spans="1:2">
      <c r="A617" s="307" t="s">
        <v>3458</v>
      </c>
      <c r="B617" s="303">
        <v>49938875</v>
      </c>
    </row>
    <row r="618" spans="1:2">
      <c r="A618" s="307" t="s">
        <v>3459</v>
      </c>
      <c r="B618" s="303">
        <v>350227026</v>
      </c>
    </row>
    <row r="619" spans="1:2">
      <c r="A619" s="307" t="s">
        <v>3460</v>
      </c>
      <c r="B619" s="303">
        <v>443917964</v>
      </c>
    </row>
    <row r="620" spans="1:2">
      <c r="A620" s="307" t="s">
        <v>3461</v>
      </c>
      <c r="B620" s="303">
        <v>433161236</v>
      </c>
    </row>
    <row r="621" spans="1:2">
      <c r="A621" s="307" t="s">
        <v>3462</v>
      </c>
      <c r="B621" s="303">
        <v>439071236</v>
      </c>
    </row>
    <row r="622" spans="1:2">
      <c r="A622" s="308" t="s">
        <v>274</v>
      </c>
      <c r="B622" s="277">
        <v>1640469748</v>
      </c>
    </row>
    <row r="623" spans="1:2">
      <c r="A623" s="307" t="s">
        <v>1724</v>
      </c>
      <c r="B623" s="303">
        <v>90250000</v>
      </c>
    </row>
    <row r="624" spans="1:2">
      <c r="A624" s="307" t="s">
        <v>1725</v>
      </c>
      <c r="B624" s="303">
        <v>180500000</v>
      </c>
    </row>
    <row r="625" spans="1:2">
      <c r="A625" s="307" t="s">
        <v>1726</v>
      </c>
      <c r="B625" s="303">
        <v>18060000</v>
      </c>
    </row>
    <row r="626" spans="1:2">
      <c r="A626" s="307" t="s">
        <v>1727</v>
      </c>
      <c r="B626" s="303">
        <v>165968000</v>
      </c>
    </row>
    <row r="627" spans="1:2">
      <c r="A627" s="307" t="s">
        <v>1728</v>
      </c>
      <c r="B627" s="303">
        <v>14608000</v>
      </c>
    </row>
    <row r="628" spans="1:2">
      <c r="A628" s="307" t="s">
        <v>1729</v>
      </c>
      <c r="B628" s="303">
        <v>36400000</v>
      </c>
    </row>
    <row r="629" spans="1:2">
      <c r="A629" s="307" t="s">
        <v>1730</v>
      </c>
      <c r="B629" s="303">
        <v>73039960</v>
      </c>
    </row>
    <row r="630" spans="1:2">
      <c r="A630" s="307" t="s">
        <v>1731</v>
      </c>
      <c r="B630" s="303">
        <v>60060000</v>
      </c>
    </row>
    <row r="631" spans="1:2">
      <c r="A631" s="307" t="s">
        <v>1732</v>
      </c>
      <c r="B631" s="303">
        <v>86526953</v>
      </c>
    </row>
    <row r="632" spans="1:2">
      <c r="A632" s="307" t="s">
        <v>1733</v>
      </c>
      <c r="B632" s="303">
        <v>165329910</v>
      </c>
    </row>
    <row r="633" spans="1:2">
      <c r="A633" s="307" t="s">
        <v>1734</v>
      </c>
      <c r="B633" s="303">
        <v>27225000</v>
      </c>
    </row>
    <row r="634" spans="1:2">
      <c r="A634" s="307" t="s">
        <v>1735</v>
      </c>
      <c r="B634" s="303">
        <v>36140000</v>
      </c>
    </row>
    <row r="635" spans="1:2">
      <c r="A635" s="307" t="s">
        <v>3463</v>
      </c>
      <c r="B635" s="303">
        <v>18560000</v>
      </c>
    </row>
    <row r="636" spans="1:2">
      <c r="A636" s="307" t="s">
        <v>3464</v>
      </c>
      <c r="B636" s="303">
        <v>18550000</v>
      </c>
    </row>
    <row r="637" spans="1:2">
      <c r="A637" s="307" t="s">
        <v>3465</v>
      </c>
      <c r="B637" s="303">
        <v>37002000</v>
      </c>
    </row>
    <row r="638" spans="1:2">
      <c r="A638" s="307" t="s">
        <v>3466</v>
      </c>
      <c r="B638" s="303">
        <v>18500080</v>
      </c>
    </row>
    <row r="639" spans="1:2">
      <c r="A639" s="307" t="s">
        <v>3467</v>
      </c>
      <c r="B639" s="303">
        <v>37619980</v>
      </c>
    </row>
    <row r="640" spans="1:2">
      <c r="A640" s="307" t="s">
        <v>3468</v>
      </c>
      <c r="B640" s="303">
        <v>39979980</v>
      </c>
    </row>
    <row r="641" spans="1:2">
      <c r="A641" s="307" t="s">
        <v>3469</v>
      </c>
      <c r="B641" s="303">
        <v>49999975</v>
      </c>
    </row>
    <row r="642" spans="1:2">
      <c r="A642" s="307" t="s">
        <v>3470</v>
      </c>
      <c r="B642" s="303">
        <v>40219980</v>
      </c>
    </row>
    <row r="643" spans="1:2">
      <c r="A643" s="307" t="s">
        <v>3471</v>
      </c>
      <c r="B643" s="303">
        <v>21910000</v>
      </c>
    </row>
    <row r="644" spans="1:2">
      <c r="A644" s="307" t="s">
        <v>3472</v>
      </c>
      <c r="B644" s="303">
        <v>65759970</v>
      </c>
    </row>
    <row r="645" spans="1:2">
      <c r="A645" s="307" t="s">
        <v>3473</v>
      </c>
      <c r="B645" s="303">
        <v>109900000</v>
      </c>
    </row>
    <row r="646" spans="1:2">
      <c r="A646" s="307" t="s">
        <v>3474</v>
      </c>
      <c r="B646" s="303">
        <v>88400000</v>
      </c>
    </row>
    <row r="647" spans="1:2">
      <c r="A647" s="307" t="s">
        <v>3475</v>
      </c>
      <c r="B647" s="303">
        <v>46640000</v>
      </c>
    </row>
    <row r="648" spans="1:2">
      <c r="A648" s="307" t="s">
        <v>3476</v>
      </c>
      <c r="B648" s="303">
        <v>93319960</v>
      </c>
    </row>
    <row r="649" spans="1:2">
      <c r="A649" s="308" t="s">
        <v>34</v>
      </c>
      <c r="B649" s="277">
        <v>50725000</v>
      </c>
    </row>
    <row r="650" spans="1:2">
      <c r="A650" s="307" t="s">
        <v>1736</v>
      </c>
      <c r="B650" s="303">
        <v>27375000</v>
      </c>
    </row>
    <row r="651" spans="1:2">
      <c r="A651" s="307" t="s">
        <v>3477</v>
      </c>
      <c r="B651" s="303">
        <v>23350000</v>
      </c>
    </row>
    <row r="652" spans="1:2">
      <c r="A652" s="308" t="s">
        <v>35</v>
      </c>
      <c r="B652" s="277">
        <v>7078657878</v>
      </c>
    </row>
    <row r="653" spans="1:2">
      <c r="A653" s="307" t="s">
        <v>1737</v>
      </c>
      <c r="B653" s="303">
        <v>87071952</v>
      </c>
    </row>
    <row r="654" spans="1:2">
      <c r="A654" s="307" t="s">
        <v>1738</v>
      </c>
      <c r="B654" s="303">
        <v>50646064</v>
      </c>
    </row>
    <row r="655" spans="1:2">
      <c r="A655" s="307" t="s">
        <v>1739</v>
      </c>
      <c r="B655" s="303">
        <v>87157824</v>
      </c>
    </row>
    <row r="656" spans="1:2">
      <c r="A656" s="307" t="s">
        <v>1740</v>
      </c>
      <c r="B656" s="303">
        <v>87109824</v>
      </c>
    </row>
    <row r="657" spans="1:2">
      <c r="A657" s="307" t="s">
        <v>1741</v>
      </c>
      <c r="B657" s="303">
        <v>87119952</v>
      </c>
    </row>
    <row r="658" spans="1:2">
      <c r="A658" s="307" t="s">
        <v>1742</v>
      </c>
      <c r="B658" s="303">
        <v>87023952</v>
      </c>
    </row>
    <row r="659" spans="1:2">
      <c r="A659" s="307" t="s">
        <v>1743</v>
      </c>
      <c r="B659" s="303">
        <v>86629824</v>
      </c>
    </row>
    <row r="660" spans="1:2">
      <c r="A660" s="307" t="s">
        <v>1744</v>
      </c>
      <c r="B660" s="303">
        <v>86629824</v>
      </c>
    </row>
    <row r="661" spans="1:2">
      <c r="A661" s="307" t="s">
        <v>1745</v>
      </c>
      <c r="B661" s="303">
        <v>86629824</v>
      </c>
    </row>
    <row r="662" spans="1:2">
      <c r="A662" s="307" t="s">
        <v>1746</v>
      </c>
      <c r="B662" s="303">
        <v>86629824</v>
      </c>
    </row>
    <row r="663" spans="1:2">
      <c r="A663" s="307" t="s">
        <v>1747</v>
      </c>
      <c r="B663" s="303">
        <v>86282640</v>
      </c>
    </row>
    <row r="664" spans="1:2">
      <c r="A664" s="307" t="s">
        <v>1748</v>
      </c>
      <c r="B664" s="303">
        <v>86282640</v>
      </c>
    </row>
    <row r="665" spans="1:2">
      <c r="A665" s="307" t="s">
        <v>1749</v>
      </c>
      <c r="B665" s="303">
        <v>86544048</v>
      </c>
    </row>
    <row r="666" spans="1:2">
      <c r="A666" s="307" t="s">
        <v>1750</v>
      </c>
      <c r="B666" s="303">
        <v>86544048</v>
      </c>
    </row>
    <row r="667" spans="1:2">
      <c r="A667" s="307" t="s">
        <v>1751</v>
      </c>
      <c r="B667" s="303">
        <v>36060020</v>
      </c>
    </row>
    <row r="668" spans="1:2">
      <c r="A668" s="307" t="s">
        <v>1752</v>
      </c>
      <c r="B668" s="303">
        <v>86544000</v>
      </c>
    </row>
    <row r="669" spans="1:2">
      <c r="A669" s="307" t="s">
        <v>1753</v>
      </c>
      <c r="B669" s="303">
        <v>86544000</v>
      </c>
    </row>
    <row r="670" spans="1:2">
      <c r="A670" s="307" t="s">
        <v>1754</v>
      </c>
      <c r="B670" s="303">
        <v>86282640</v>
      </c>
    </row>
    <row r="671" spans="1:2">
      <c r="A671" s="307" t="s">
        <v>1755</v>
      </c>
      <c r="B671" s="303">
        <v>86282640</v>
      </c>
    </row>
    <row r="672" spans="1:2">
      <c r="A672" s="307" t="s">
        <v>1756</v>
      </c>
      <c r="B672" s="303">
        <v>86544048</v>
      </c>
    </row>
    <row r="673" spans="1:2">
      <c r="A673" s="307" t="s">
        <v>1757</v>
      </c>
      <c r="B673" s="303">
        <v>86544048</v>
      </c>
    </row>
    <row r="674" spans="1:2">
      <c r="A674" s="307" t="s">
        <v>1758</v>
      </c>
      <c r="B674" s="303">
        <v>86282640</v>
      </c>
    </row>
    <row r="675" spans="1:2">
      <c r="A675" s="307" t="s">
        <v>1759</v>
      </c>
      <c r="B675" s="303">
        <v>86282640</v>
      </c>
    </row>
    <row r="676" spans="1:2">
      <c r="A676" s="307" t="s">
        <v>1760</v>
      </c>
      <c r="B676" s="303">
        <v>86282640</v>
      </c>
    </row>
    <row r="677" spans="1:2">
      <c r="A677" s="307" t="s">
        <v>1761</v>
      </c>
      <c r="B677" s="303">
        <v>172683648</v>
      </c>
    </row>
    <row r="678" spans="1:2">
      <c r="A678" s="307" t="s">
        <v>1762</v>
      </c>
      <c r="B678" s="303">
        <v>172683648</v>
      </c>
    </row>
    <row r="679" spans="1:2">
      <c r="A679" s="307" t="s">
        <v>1763</v>
      </c>
      <c r="B679" s="303">
        <v>172683648</v>
      </c>
    </row>
    <row r="680" spans="1:2">
      <c r="A680" s="307" t="s">
        <v>1764</v>
      </c>
      <c r="B680" s="303">
        <v>172683648</v>
      </c>
    </row>
    <row r="681" spans="1:2">
      <c r="A681" s="307" t="s">
        <v>1765</v>
      </c>
      <c r="B681" s="303">
        <v>86677824</v>
      </c>
    </row>
    <row r="682" spans="1:2">
      <c r="A682" s="307" t="s">
        <v>1766</v>
      </c>
      <c r="B682" s="303">
        <v>86677824</v>
      </c>
    </row>
    <row r="683" spans="1:2">
      <c r="A683" s="307" t="s">
        <v>1767</v>
      </c>
      <c r="B683" s="303">
        <v>86677824</v>
      </c>
    </row>
    <row r="684" spans="1:2">
      <c r="A684" s="307" t="s">
        <v>1768</v>
      </c>
      <c r="B684" s="303">
        <v>86677824</v>
      </c>
    </row>
    <row r="685" spans="1:2">
      <c r="A685" s="307" t="s">
        <v>1769</v>
      </c>
      <c r="B685" s="303">
        <v>86485824</v>
      </c>
    </row>
    <row r="686" spans="1:2">
      <c r="A686" s="307" t="s">
        <v>1770</v>
      </c>
      <c r="B686" s="303">
        <v>86634624</v>
      </c>
    </row>
    <row r="687" spans="1:2">
      <c r="A687" s="307" t="s">
        <v>1771</v>
      </c>
      <c r="B687" s="303">
        <v>86687952</v>
      </c>
    </row>
    <row r="688" spans="1:2">
      <c r="A688" s="307" t="s">
        <v>1772</v>
      </c>
      <c r="B688" s="303">
        <v>173451648</v>
      </c>
    </row>
    <row r="689" spans="1:2">
      <c r="A689" s="307" t="s">
        <v>1773</v>
      </c>
      <c r="B689" s="303">
        <v>86822352</v>
      </c>
    </row>
    <row r="690" spans="1:2">
      <c r="A690" s="307" t="s">
        <v>1774</v>
      </c>
      <c r="B690" s="303">
        <v>86874624</v>
      </c>
    </row>
    <row r="691" spans="1:2">
      <c r="A691" s="307" t="s">
        <v>1775</v>
      </c>
      <c r="B691" s="303">
        <v>86762640</v>
      </c>
    </row>
    <row r="692" spans="1:2">
      <c r="A692" s="307" t="s">
        <v>1776</v>
      </c>
      <c r="B692" s="303">
        <v>86677824</v>
      </c>
    </row>
    <row r="693" spans="1:2">
      <c r="A693" s="307" t="s">
        <v>3478</v>
      </c>
      <c r="B693" s="303">
        <v>55979428</v>
      </c>
    </row>
    <row r="694" spans="1:2">
      <c r="A694" s="307" t="s">
        <v>3479</v>
      </c>
      <c r="B694" s="303">
        <v>30715396</v>
      </c>
    </row>
    <row r="695" spans="1:2">
      <c r="A695" s="307" t="s">
        <v>3480</v>
      </c>
      <c r="B695" s="303">
        <v>173461248</v>
      </c>
    </row>
    <row r="696" spans="1:2">
      <c r="A696" s="307" t="s">
        <v>3481</v>
      </c>
      <c r="B696" s="303">
        <v>173450592</v>
      </c>
    </row>
    <row r="697" spans="1:2">
      <c r="A697" s="307" t="s">
        <v>3482</v>
      </c>
      <c r="B697" s="303">
        <v>173356704</v>
      </c>
    </row>
    <row r="698" spans="1:2">
      <c r="A698" s="307" t="s">
        <v>3483</v>
      </c>
      <c r="B698" s="303">
        <v>77648841</v>
      </c>
    </row>
    <row r="699" spans="1:2">
      <c r="A699" s="307" t="s">
        <v>3484</v>
      </c>
      <c r="B699" s="303">
        <v>9300035</v>
      </c>
    </row>
    <row r="700" spans="1:2">
      <c r="A700" s="307" t="s">
        <v>3485</v>
      </c>
      <c r="B700" s="303">
        <v>88808496</v>
      </c>
    </row>
    <row r="701" spans="1:2">
      <c r="A701" s="307" t="s">
        <v>3486</v>
      </c>
      <c r="B701" s="303">
        <v>88808496</v>
      </c>
    </row>
    <row r="702" spans="1:2">
      <c r="A702" s="307" t="s">
        <v>3487</v>
      </c>
      <c r="B702" s="303">
        <v>88800336</v>
      </c>
    </row>
    <row r="703" spans="1:2">
      <c r="A703" s="307" t="s">
        <v>3488</v>
      </c>
      <c r="B703" s="303">
        <v>88800336</v>
      </c>
    </row>
    <row r="704" spans="1:2">
      <c r="A704" s="307" t="s">
        <v>3489</v>
      </c>
      <c r="B704" s="303">
        <v>88848000</v>
      </c>
    </row>
    <row r="705" spans="1:2">
      <c r="A705" s="307" t="s">
        <v>3490</v>
      </c>
      <c r="B705" s="303">
        <v>88837296</v>
      </c>
    </row>
    <row r="706" spans="1:2">
      <c r="A706" s="307" t="s">
        <v>3491</v>
      </c>
      <c r="B706" s="303">
        <v>88800000</v>
      </c>
    </row>
    <row r="707" spans="1:2">
      <c r="A707" s="307" t="s">
        <v>3492</v>
      </c>
      <c r="B707" s="303">
        <v>88800048</v>
      </c>
    </row>
    <row r="708" spans="1:2">
      <c r="A708" s="307" t="s">
        <v>3493</v>
      </c>
      <c r="B708" s="303">
        <v>88800048</v>
      </c>
    </row>
    <row r="709" spans="1:2">
      <c r="A709" s="307" t="s">
        <v>3494</v>
      </c>
      <c r="B709" s="303">
        <v>179519904</v>
      </c>
    </row>
    <row r="710" spans="1:2">
      <c r="A710" s="307" t="s">
        <v>3495</v>
      </c>
      <c r="B710" s="303">
        <v>179327904</v>
      </c>
    </row>
    <row r="711" spans="1:2">
      <c r="A711" s="307" t="s">
        <v>3496</v>
      </c>
      <c r="B711" s="303">
        <v>178443648</v>
      </c>
    </row>
    <row r="712" spans="1:2">
      <c r="A712" s="307" t="s">
        <v>3497</v>
      </c>
      <c r="B712" s="303">
        <v>177867648</v>
      </c>
    </row>
    <row r="713" spans="1:2">
      <c r="A713" s="307" t="s">
        <v>3498</v>
      </c>
      <c r="B713" s="303">
        <v>46574975</v>
      </c>
    </row>
    <row r="714" spans="1:2">
      <c r="A714" s="307" t="s">
        <v>3499</v>
      </c>
      <c r="B714" s="303">
        <v>358378560</v>
      </c>
    </row>
    <row r="715" spans="1:2">
      <c r="A715" s="307" t="s">
        <v>3500</v>
      </c>
      <c r="B715" s="303">
        <v>302129838</v>
      </c>
    </row>
    <row r="716" spans="1:2">
      <c r="A716" s="307" t="s">
        <v>3501</v>
      </c>
      <c r="B716" s="303">
        <v>43078977</v>
      </c>
    </row>
    <row r="717" spans="1:2">
      <c r="A717" s="307" t="s">
        <v>1777</v>
      </c>
      <c r="B717" s="303">
        <v>86282640</v>
      </c>
    </row>
    <row r="718" spans="1:2">
      <c r="A718" s="307" t="s">
        <v>3502</v>
      </c>
      <c r="B718" s="303">
        <v>224043552</v>
      </c>
    </row>
    <row r="719" spans="1:2">
      <c r="A719" s="308" t="s">
        <v>389</v>
      </c>
      <c r="B719" s="277">
        <v>1638264000</v>
      </c>
    </row>
    <row r="720" spans="1:2">
      <c r="A720" s="307" t="s">
        <v>1778</v>
      </c>
      <c r="B720" s="303">
        <v>248244000</v>
      </c>
    </row>
    <row r="721" spans="1:2">
      <c r="A721" s="307" t="s">
        <v>1779</v>
      </c>
      <c r="B721" s="303">
        <v>41860000</v>
      </c>
    </row>
    <row r="722" spans="1:2">
      <c r="A722" s="307" t="s">
        <v>3503</v>
      </c>
      <c r="B722" s="303">
        <v>299360000</v>
      </c>
    </row>
    <row r="723" spans="1:2">
      <c r="A723" s="307" t="s">
        <v>3504</v>
      </c>
      <c r="B723" s="303">
        <v>320000000</v>
      </c>
    </row>
    <row r="724" spans="1:2">
      <c r="A724" s="307" t="s">
        <v>3505</v>
      </c>
      <c r="B724" s="303">
        <v>352000000</v>
      </c>
    </row>
    <row r="725" spans="1:2">
      <c r="A725" s="307" t="s">
        <v>3506</v>
      </c>
      <c r="B725" s="303">
        <v>376800000</v>
      </c>
    </row>
    <row r="726" spans="1:2">
      <c r="A726" s="308" t="s">
        <v>275</v>
      </c>
      <c r="B726" s="277">
        <v>752100</v>
      </c>
    </row>
    <row r="727" spans="1:2">
      <c r="A727" s="311" t="s">
        <v>1780</v>
      </c>
      <c r="B727" s="312">
        <v>752100</v>
      </c>
    </row>
    <row r="728" spans="1:2">
      <c r="A728" s="308" t="s">
        <v>3174</v>
      </c>
      <c r="B728" s="277">
        <v>18129990</v>
      </c>
    </row>
    <row r="729" spans="1:2">
      <c r="A729" s="307" t="s">
        <v>3507</v>
      </c>
      <c r="B729" s="303">
        <v>18129990</v>
      </c>
    </row>
    <row r="730" spans="1:2">
      <c r="A730" s="308" t="s">
        <v>1781</v>
      </c>
      <c r="B730" s="277">
        <v>256030000</v>
      </c>
    </row>
    <row r="731" spans="1:2">
      <c r="A731" s="307" t="s">
        <v>1782</v>
      </c>
      <c r="B731" s="303">
        <v>18070000</v>
      </c>
    </row>
    <row r="732" spans="1:2">
      <c r="A732" s="307" t="s">
        <v>1783</v>
      </c>
      <c r="B732" s="303">
        <v>36540000</v>
      </c>
    </row>
    <row r="733" spans="1:2">
      <c r="A733" s="307" t="s">
        <v>1784</v>
      </c>
      <c r="B733" s="303">
        <v>36700000</v>
      </c>
    </row>
    <row r="734" spans="1:2">
      <c r="A734" s="307" t="s">
        <v>1785</v>
      </c>
      <c r="B734" s="303">
        <v>36600000</v>
      </c>
    </row>
    <row r="735" spans="1:2">
      <c r="A735" s="307" t="s">
        <v>3508</v>
      </c>
      <c r="B735" s="303">
        <v>37020000</v>
      </c>
    </row>
    <row r="736" spans="1:2">
      <c r="A736" s="307" t="s">
        <v>3509</v>
      </c>
      <c r="B736" s="303">
        <v>44400000</v>
      </c>
    </row>
    <row r="737" spans="1:2">
      <c r="A737" s="307" t="s">
        <v>3510</v>
      </c>
      <c r="B737" s="303">
        <v>46700000</v>
      </c>
    </row>
    <row r="738" spans="1:2">
      <c r="A738" s="308" t="s">
        <v>390</v>
      </c>
      <c r="B738" s="277">
        <v>17089990</v>
      </c>
    </row>
    <row r="739" spans="1:2">
      <c r="A739" s="307" t="s">
        <v>1786</v>
      </c>
      <c r="B739" s="303">
        <v>17089990</v>
      </c>
    </row>
    <row r="740" spans="1:2">
      <c r="A740" s="308" t="s">
        <v>391</v>
      </c>
      <c r="B740" s="277">
        <v>60929970</v>
      </c>
    </row>
    <row r="741" spans="1:2">
      <c r="A741" s="307" t="s">
        <v>1787</v>
      </c>
      <c r="B741" s="303">
        <v>37419980</v>
      </c>
    </row>
    <row r="742" spans="1:2">
      <c r="A742" s="307" t="s">
        <v>3511</v>
      </c>
      <c r="B742" s="303">
        <v>23509990</v>
      </c>
    </row>
    <row r="743" spans="1:2">
      <c r="A743" s="308" t="s">
        <v>392</v>
      </c>
      <c r="B743" s="277">
        <v>88280000</v>
      </c>
    </row>
    <row r="744" spans="1:2">
      <c r="A744" s="307" t="s">
        <v>1788</v>
      </c>
      <c r="B744" s="303">
        <v>17020000</v>
      </c>
    </row>
    <row r="745" spans="1:2">
      <c r="A745" s="307" t="s">
        <v>3512</v>
      </c>
      <c r="B745" s="303">
        <v>17010000</v>
      </c>
    </row>
    <row r="746" spans="1:2">
      <c r="A746" s="307" t="s">
        <v>3513</v>
      </c>
      <c r="B746" s="303">
        <v>18150000</v>
      </c>
    </row>
    <row r="747" spans="1:2">
      <c r="A747" s="307" t="s">
        <v>3514</v>
      </c>
      <c r="B747" s="303">
        <v>36100000</v>
      </c>
    </row>
    <row r="748" spans="1:2">
      <c r="A748" s="308" t="s">
        <v>3175</v>
      </c>
      <c r="B748" s="277">
        <v>376446080</v>
      </c>
    </row>
    <row r="749" spans="1:2">
      <c r="A749" s="307" t="s">
        <v>3515</v>
      </c>
      <c r="B749" s="303">
        <v>376446080</v>
      </c>
    </row>
    <row r="750" spans="1:2">
      <c r="A750" s="308" t="s">
        <v>1789</v>
      </c>
      <c r="B750" s="277">
        <v>7323996</v>
      </c>
    </row>
    <row r="751" spans="1:2">
      <c r="A751" s="307" t="s">
        <v>1790</v>
      </c>
      <c r="B751" s="303">
        <v>7323996</v>
      </c>
    </row>
    <row r="752" spans="1:2">
      <c r="A752" s="308" t="s">
        <v>241</v>
      </c>
      <c r="B752" s="277">
        <v>36975600</v>
      </c>
    </row>
    <row r="753" spans="1:2">
      <c r="A753" s="307" t="s">
        <v>1791</v>
      </c>
      <c r="B753" s="303">
        <v>5279500</v>
      </c>
    </row>
    <row r="754" spans="1:2">
      <c r="A754" s="307" t="s">
        <v>1792</v>
      </c>
      <c r="B754" s="303">
        <v>5279500</v>
      </c>
    </row>
    <row r="755" spans="1:2">
      <c r="A755" s="307" t="s">
        <v>1793</v>
      </c>
      <c r="B755" s="303">
        <v>5279000</v>
      </c>
    </row>
    <row r="756" spans="1:2">
      <c r="A756" s="307" t="s">
        <v>1794</v>
      </c>
      <c r="B756" s="303">
        <v>5279000</v>
      </c>
    </row>
    <row r="757" spans="1:2">
      <c r="A757" s="307" t="s">
        <v>1795</v>
      </c>
      <c r="B757" s="303">
        <v>5279000</v>
      </c>
    </row>
    <row r="758" spans="1:2">
      <c r="A758" s="307" t="s">
        <v>1796</v>
      </c>
      <c r="B758" s="303">
        <v>5279500</v>
      </c>
    </row>
    <row r="759" spans="1:2">
      <c r="A759" s="307" t="s">
        <v>3516</v>
      </c>
      <c r="B759" s="303">
        <v>5300100</v>
      </c>
    </row>
    <row r="760" spans="1:2">
      <c r="A760" s="308" t="s">
        <v>276</v>
      </c>
      <c r="B760" s="277">
        <v>351915160</v>
      </c>
    </row>
    <row r="761" spans="1:2">
      <c r="A761" s="307" t="s">
        <v>1797</v>
      </c>
      <c r="B761" s="303">
        <v>188200000</v>
      </c>
    </row>
    <row r="762" spans="1:2">
      <c r="A762" s="307" t="s">
        <v>3517</v>
      </c>
      <c r="B762" s="303">
        <v>163715160</v>
      </c>
    </row>
    <row r="763" spans="1:2">
      <c r="A763" s="308" t="s">
        <v>393</v>
      </c>
      <c r="B763" s="277">
        <v>5475000</v>
      </c>
    </row>
    <row r="764" spans="1:2">
      <c r="A764" s="307" t="s">
        <v>1798</v>
      </c>
      <c r="B764" s="303">
        <v>5475000</v>
      </c>
    </row>
    <row r="765" spans="1:2">
      <c r="A765" s="308" t="s">
        <v>242</v>
      </c>
      <c r="B765" s="277">
        <v>21190998</v>
      </c>
    </row>
    <row r="766" spans="1:2">
      <c r="A766" s="307" t="s">
        <v>1799</v>
      </c>
      <c r="B766" s="303">
        <v>5300001</v>
      </c>
    </row>
    <row r="767" spans="1:2">
      <c r="A767" s="307" t="s">
        <v>1800</v>
      </c>
      <c r="B767" s="303">
        <v>5312999</v>
      </c>
    </row>
    <row r="768" spans="1:2">
      <c r="A768" s="307" t="s">
        <v>1801</v>
      </c>
      <c r="B768" s="303">
        <v>5288999</v>
      </c>
    </row>
    <row r="769" spans="1:2">
      <c r="A769" s="307" t="s">
        <v>1802</v>
      </c>
      <c r="B769" s="303">
        <v>5288999</v>
      </c>
    </row>
    <row r="770" spans="1:2">
      <c r="A770" s="308" t="s">
        <v>36</v>
      </c>
      <c r="B770" s="277">
        <v>763529482</v>
      </c>
    </row>
    <row r="771" spans="1:2">
      <c r="A771" s="307" t="s">
        <v>1803</v>
      </c>
      <c r="B771" s="303">
        <v>90399950</v>
      </c>
    </row>
    <row r="772" spans="1:2">
      <c r="A772" s="307" t="s">
        <v>1804</v>
      </c>
      <c r="B772" s="303">
        <v>73159960</v>
      </c>
    </row>
    <row r="773" spans="1:2">
      <c r="A773" s="307" t="s">
        <v>3518</v>
      </c>
      <c r="B773" s="303">
        <v>93199950</v>
      </c>
    </row>
    <row r="774" spans="1:2">
      <c r="A774" s="307" t="s">
        <v>3519</v>
      </c>
      <c r="B774" s="303">
        <v>92553850</v>
      </c>
    </row>
    <row r="775" spans="1:2">
      <c r="A775" s="307" t="s">
        <v>3520</v>
      </c>
      <c r="B775" s="303">
        <v>98332612</v>
      </c>
    </row>
    <row r="776" spans="1:2">
      <c r="A776" s="307" t="s">
        <v>3521</v>
      </c>
      <c r="B776" s="303">
        <v>116949950</v>
      </c>
    </row>
    <row r="777" spans="1:2">
      <c r="A777" s="307" t="s">
        <v>3522</v>
      </c>
      <c r="B777" s="303">
        <v>117627750</v>
      </c>
    </row>
    <row r="778" spans="1:2">
      <c r="A778" s="307" t="s">
        <v>1805</v>
      </c>
      <c r="B778" s="303">
        <v>81305460</v>
      </c>
    </row>
    <row r="779" spans="1:2">
      <c r="A779" s="308" t="s">
        <v>277</v>
      </c>
      <c r="B779" s="277">
        <v>34220000</v>
      </c>
    </row>
    <row r="780" spans="1:2">
      <c r="A780" s="307" t="s">
        <v>1806</v>
      </c>
      <c r="B780" s="303">
        <v>34220000</v>
      </c>
    </row>
    <row r="781" spans="1:2">
      <c r="A781" s="308" t="s">
        <v>1807</v>
      </c>
      <c r="B781" s="277">
        <v>8525000</v>
      </c>
    </row>
    <row r="782" spans="1:2">
      <c r="A782" s="307" t="s">
        <v>1808</v>
      </c>
      <c r="B782" s="303">
        <v>8525000</v>
      </c>
    </row>
    <row r="783" spans="1:2">
      <c r="A783" s="308" t="s">
        <v>3176</v>
      </c>
      <c r="B783" s="277">
        <v>254062490</v>
      </c>
    </row>
    <row r="784" spans="1:2">
      <c r="A784" s="307" t="s">
        <v>3523</v>
      </c>
      <c r="B784" s="303">
        <v>37007540</v>
      </c>
    </row>
    <row r="785" spans="1:2">
      <c r="A785" s="307" t="s">
        <v>3524</v>
      </c>
      <c r="B785" s="303">
        <v>100049950</v>
      </c>
    </row>
    <row r="786" spans="1:2">
      <c r="A786" s="307" t="s">
        <v>3525</v>
      </c>
      <c r="B786" s="303">
        <v>117005000</v>
      </c>
    </row>
    <row r="787" spans="1:2">
      <c r="A787" s="308" t="s">
        <v>3177</v>
      </c>
      <c r="B787" s="277">
        <v>11794995</v>
      </c>
    </row>
    <row r="788" spans="1:2">
      <c r="A788" s="307" t="s">
        <v>3526</v>
      </c>
      <c r="B788" s="303">
        <v>11794995</v>
      </c>
    </row>
    <row r="789" spans="1:2">
      <c r="A789" s="308" t="s">
        <v>394</v>
      </c>
      <c r="B789" s="277">
        <v>17029990</v>
      </c>
    </row>
    <row r="790" spans="1:2">
      <c r="A790" s="307" t="s">
        <v>1809</v>
      </c>
      <c r="B790" s="303">
        <v>17029990</v>
      </c>
    </row>
    <row r="791" spans="1:2">
      <c r="A791" s="308" t="s">
        <v>1810</v>
      </c>
      <c r="B791" s="277">
        <v>18007770</v>
      </c>
    </row>
    <row r="792" spans="1:2">
      <c r="A792" s="307" t="s">
        <v>1811</v>
      </c>
      <c r="B792" s="303">
        <v>18007770</v>
      </c>
    </row>
    <row r="793" spans="1:2">
      <c r="A793" s="308" t="s">
        <v>278</v>
      </c>
      <c r="B793" s="277">
        <v>3691807029.1500001</v>
      </c>
    </row>
    <row r="794" spans="1:2">
      <c r="A794" s="307" t="s">
        <v>1812</v>
      </c>
      <c r="B794" s="303">
        <v>544729764</v>
      </c>
    </row>
    <row r="795" spans="1:2">
      <c r="A795" s="307" t="s">
        <v>1813</v>
      </c>
      <c r="B795" s="303">
        <v>11737153.960000001</v>
      </c>
    </row>
    <row r="796" spans="1:2">
      <c r="A796" s="307" t="s">
        <v>1814</v>
      </c>
      <c r="B796" s="303">
        <v>561367707.64999998</v>
      </c>
    </row>
    <row r="797" spans="1:2">
      <c r="A797" s="307" t="s">
        <v>1815</v>
      </c>
      <c r="B797" s="303">
        <v>566532866.75999999</v>
      </c>
    </row>
    <row r="798" spans="1:2">
      <c r="A798" s="307" t="s">
        <v>3527</v>
      </c>
      <c r="B798" s="303">
        <v>574556343.59000003</v>
      </c>
    </row>
    <row r="799" spans="1:2">
      <c r="A799" s="307" t="s">
        <v>3528</v>
      </c>
      <c r="B799" s="303">
        <v>196569990</v>
      </c>
    </row>
    <row r="800" spans="1:2">
      <c r="A800" s="307" t="s">
        <v>3529</v>
      </c>
      <c r="B800" s="303">
        <v>471882940.31</v>
      </c>
    </row>
    <row r="801" spans="1:2">
      <c r="A801" s="307" t="s">
        <v>3530</v>
      </c>
      <c r="B801" s="303">
        <v>141767280</v>
      </c>
    </row>
    <row r="802" spans="1:2">
      <c r="A802" s="307" t="s">
        <v>3531</v>
      </c>
      <c r="B802" s="303">
        <v>622662982.88</v>
      </c>
    </row>
    <row r="803" spans="1:2">
      <c r="A803" s="308" t="s">
        <v>279</v>
      </c>
      <c r="B803" s="277">
        <v>62490924</v>
      </c>
    </row>
    <row r="804" spans="1:2">
      <c r="A804" s="307" t="s">
        <v>1816</v>
      </c>
      <c r="B804" s="303">
        <v>20433456</v>
      </c>
    </row>
    <row r="805" spans="1:2">
      <c r="A805" s="307" t="s">
        <v>1817</v>
      </c>
      <c r="B805" s="303">
        <v>20412012</v>
      </c>
    </row>
    <row r="806" spans="1:2">
      <c r="A806" s="307" t="s">
        <v>3532</v>
      </c>
      <c r="B806" s="303">
        <v>21645456</v>
      </c>
    </row>
    <row r="807" spans="1:2">
      <c r="A807" s="308" t="s">
        <v>280</v>
      </c>
      <c r="B807" s="277">
        <v>23870000</v>
      </c>
    </row>
    <row r="808" spans="1:2">
      <c r="A808" s="307" t="s">
        <v>1818</v>
      </c>
      <c r="B808" s="303">
        <v>23870000</v>
      </c>
    </row>
    <row r="809" spans="1:2">
      <c r="A809" s="308" t="s">
        <v>217</v>
      </c>
      <c r="B809" s="277">
        <v>35010580</v>
      </c>
    </row>
    <row r="810" spans="1:2">
      <c r="A810" s="307" t="s">
        <v>1819</v>
      </c>
      <c r="B810" s="303">
        <v>17010700</v>
      </c>
    </row>
    <row r="811" spans="1:2">
      <c r="A811" s="307" t="s">
        <v>3533</v>
      </c>
      <c r="B811" s="303">
        <v>17999880</v>
      </c>
    </row>
    <row r="812" spans="1:2">
      <c r="A812" s="308" t="s">
        <v>3178</v>
      </c>
      <c r="B812" s="277">
        <v>233377700</v>
      </c>
    </row>
    <row r="813" spans="1:2">
      <c r="A813" s="307" t="s">
        <v>3534</v>
      </c>
      <c r="B813" s="303">
        <v>233377700</v>
      </c>
    </row>
    <row r="814" spans="1:2">
      <c r="A814" s="308" t="s">
        <v>636</v>
      </c>
      <c r="B814" s="277">
        <v>12638681275.85</v>
      </c>
    </row>
    <row r="815" spans="1:2">
      <c r="A815" s="307" t="s">
        <v>1820</v>
      </c>
      <c r="B815" s="303">
        <v>377745480</v>
      </c>
    </row>
    <row r="816" spans="1:2">
      <c r="A816" s="307" t="s">
        <v>1821</v>
      </c>
      <c r="B816" s="303">
        <v>198788567.44</v>
      </c>
    </row>
    <row r="817" spans="1:2">
      <c r="A817" s="307" t="s">
        <v>1822</v>
      </c>
      <c r="B817" s="303">
        <v>581756827.38999999</v>
      </c>
    </row>
    <row r="818" spans="1:2">
      <c r="A818" s="307" t="s">
        <v>1823</v>
      </c>
      <c r="B818" s="303">
        <v>80964977.870000005</v>
      </c>
    </row>
    <row r="819" spans="1:2">
      <c r="A819" s="307" t="s">
        <v>1824</v>
      </c>
      <c r="B819" s="303">
        <v>504803724</v>
      </c>
    </row>
    <row r="820" spans="1:2">
      <c r="A820" s="307" t="s">
        <v>1825</v>
      </c>
      <c r="B820" s="303">
        <v>380215116</v>
      </c>
    </row>
    <row r="821" spans="1:2">
      <c r="A821" s="307" t="s">
        <v>1826</v>
      </c>
      <c r="B821" s="303">
        <v>217005929.72999999</v>
      </c>
    </row>
    <row r="822" spans="1:2">
      <c r="A822" s="307" t="s">
        <v>1827</v>
      </c>
      <c r="B822" s="303">
        <v>585329202.42999995</v>
      </c>
    </row>
    <row r="823" spans="1:2">
      <c r="A823" s="307" t="s">
        <v>1828</v>
      </c>
      <c r="B823" s="303">
        <v>25281032</v>
      </c>
    </row>
    <row r="824" spans="1:2">
      <c r="A824" s="307" t="s">
        <v>1829</v>
      </c>
      <c r="B824" s="303">
        <v>316574825</v>
      </c>
    </row>
    <row r="825" spans="1:2">
      <c r="A825" s="307" t="s">
        <v>1830</v>
      </c>
      <c r="B825" s="303">
        <v>153321980</v>
      </c>
    </row>
    <row r="826" spans="1:2">
      <c r="A826" s="307" t="s">
        <v>1831</v>
      </c>
      <c r="B826" s="303">
        <v>82358584.420000002</v>
      </c>
    </row>
    <row r="827" spans="1:2">
      <c r="A827" s="307" t="s">
        <v>1832</v>
      </c>
      <c r="B827" s="303">
        <v>36259980</v>
      </c>
    </row>
    <row r="828" spans="1:2">
      <c r="A828" s="307" t="s">
        <v>1833</v>
      </c>
      <c r="B828" s="303">
        <v>129727944</v>
      </c>
    </row>
    <row r="829" spans="1:2">
      <c r="A829" s="307" t="s">
        <v>1834</v>
      </c>
      <c r="B829" s="303">
        <v>23371101</v>
      </c>
    </row>
    <row r="830" spans="1:2">
      <c r="A830" s="307" t="s">
        <v>1835</v>
      </c>
      <c r="B830" s="303">
        <v>364407798</v>
      </c>
    </row>
    <row r="831" spans="1:2">
      <c r="A831" s="307" t="s">
        <v>1836</v>
      </c>
      <c r="B831" s="303">
        <v>22854115.949999999</v>
      </c>
    </row>
    <row r="832" spans="1:2">
      <c r="A832" s="307" t="s">
        <v>1837</v>
      </c>
      <c r="B832" s="303">
        <v>588479680</v>
      </c>
    </row>
    <row r="833" spans="1:2">
      <c r="A833" s="307" t="s">
        <v>1838</v>
      </c>
      <c r="B833" s="303">
        <v>584639680</v>
      </c>
    </row>
    <row r="834" spans="1:2">
      <c r="A834" s="307" t="s">
        <v>1839</v>
      </c>
      <c r="B834" s="303">
        <v>589759680</v>
      </c>
    </row>
    <row r="835" spans="1:2">
      <c r="A835" s="307" t="s">
        <v>1840</v>
      </c>
      <c r="B835" s="303">
        <v>588479680</v>
      </c>
    </row>
    <row r="836" spans="1:2">
      <c r="A836" s="307" t="s">
        <v>1841</v>
      </c>
      <c r="B836" s="303">
        <v>256028780</v>
      </c>
    </row>
    <row r="837" spans="1:2">
      <c r="A837" s="307" t="s">
        <v>1842</v>
      </c>
      <c r="B837" s="303">
        <v>328101840</v>
      </c>
    </row>
    <row r="838" spans="1:2">
      <c r="A838" s="307" t="s">
        <v>1843</v>
      </c>
      <c r="B838" s="303">
        <v>315525175</v>
      </c>
    </row>
    <row r="839" spans="1:2">
      <c r="A839" s="307" t="s">
        <v>1844</v>
      </c>
      <c r="B839" s="303">
        <v>260773119.77000001</v>
      </c>
    </row>
    <row r="840" spans="1:2">
      <c r="A840" s="307" t="s">
        <v>3535</v>
      </c>
      <c r="B840" s="303">
        <v>591267444.63</v>
      </c>
    </row>
    <row r="841" spans="1:2">
      <c r="A841" s="307" t="s">
        <v>3536</v>
      </c>
      <c r="B841" s="303">
        <v>590811354.73000002</v>
      </c>
    </row>
    <row r="842" spans="1:2">
      <c r="A842" s="307" t="s">
        <v>3537</v>
      </c>
      <c r="B842" s="303">
        <v>589825326.52999997</v>
      </c>
    </row>
    <row r="843" spans="1:2">
      <c r="A843" s="307" t="s">
        <v>3538</v>
      </c>
      <c r="B843" s="303">
        <v>592583350.13999999</v>
      </c>
    </row>
    <row r="844" spans="1:2">
      <c r="A844" s="307" t="s">
        <v>3539</v>
      </c>
      <c r="B844" s="303">
        <v>48082536.890000001</v>
      </c>
    </row>
    <row r="845" spans="1:2">
      <c r="A845" s="307" t="s">
        <v>3540</v>
      </c>
      <c r="B845" s="303">
        <v>548667708</v>
      </c>
    </row>
    <row r="846" spans="1:2">
      <c r="A846" s="307" t="s">
        <v>3541</v>
      </c>
      <c r="B846" s="303">
        <v>593916744.90999997</v>
      </c>
    </row>
    <row r="847" spans="1:2">
      <c r="A847" s="307" t="s">
        <v>3542</v>
      </c>
      <c r="B847" s="303">
        <v>737310306.42999995</v>
      </c>
    </row>
    <row r="848" spans="1:2">
      <c r="A848" s="307" t="s">
        <v>3543</v>
      </c>
      <c r="B848" s="303">
        <v>257058890</v>
      </c>
    </row>
    <row r="849" spans="1:2">
      <c r="A849" s="307" t="s">
        <v>3544</v>
      </c>
      <c r="B849" s="303">
        <v>483957600</v>
      </c>
    </row>
    <row r="850" spans="1:2">
      <c r="A850" s="307" t="s">
        <v>3545</v>
      </c>
      <c r="B850" s="303">
        <v>12645193.59</v>
      </c>
    </row>
    <row r="851" spans="1:2">
      <c r="A851" s="308" t="s">
        <v>37</v>
      </c>
      <c r="B851" s="277">
        <v>132091750</v>
      </c>
    </row>
    <row r="852" spans="1:2">
      <c r="A852" s="307" t="s">
        <v>1845</v>
      </c>
      <c r="B852" s="303">
        <v>45000000</v>
      </c>
    </row>
    <row r="853" spans="1:2">
      <c r="A853" s="307" t="s">
        <v>1846</v>
      </c>
      <c r="B853" s="303">
        <v>18220000</v>
      </c>
    </row>
    <row r="854" spans="1:2">
      <c r="A854" s="307" t="s">
        <v>3546</v>
      </c>
      <c r="B854" s="303">
        <v>46551250</v>
      </c>
    </row>
    <row r="855" spans="1:2">
      <c r="A855" s="307" t="s">
        <v>3547</v>
      </c>
      <c r="B855" s="303">
        <v>22320500</v>
      </c>
    </row>
    <row r="856" spans="1:2">
      <c r="A856" s="308" t="s">
        <v>161</v>
      </c>
      <c r="B856" s="277">
        <v>117453270</v>
      </c>
    </row>
    <row r="857" spans="1:2">
      <c r="A857" s="307" t="s">
        <v>1847</v>
      </c>
      <c r="B857" s="303">
        <v>57593280</v>
      </c>
    </row>
    <row r="858" spans="1:2">
      <c r="A858" s="307" t="s">
        <v>3548</v>
      </c>
      <c r="B858" s="303">
        <v>59859990</v>
      </c>
    </row>
    <row r="859" spans="1:2">
      <c r="A859" s="308" t="s">
        <v>141</v>
      </c>
      <c r="B859" s="277">
        <v>4330844042.0100002</v>
      </c>
    </row>
    <row r="860" spans="1:2">
      <c r="A860" s="307" t="s">
        <v>1848</v>
      </c>
      <c r="B860" s="303">
        <v>563514950.75</v>
      </c>
    </row>
    <row r="861" spans="1:2">
      <c r="A861" s="307" t="s">
        <v>1849</v>
      </c>
      <c r="B861" s="303">
        <v>557466652.80999994</v>
      </c>
    </row>
    <row r="862" spans="1:2">
      <c r="A862" s="307" t="s">
        <v>1850</v>
      </c>
      <c r="B862" s="303">
        <v>567809081.55999994</v>
      </c>
    </row>
    <row r="863" spans="1:2">
      <c r="A863" s="307" t="s">
        <v>3549</v>
      </c>
      <c r="B863" s="303">
        <v>571040962</v>
      </c>
    </row>
    <row r="864" spans="1:2">
      <c r="A864" s="307" t="s">
        <v>3550</v>
      </c>
      <c r="B864" s="303">
        <v>616498657.50999999</v>
      </c>
    </row>
    <row r="865" spans="1:2">
      <c r="A865" s="307" t="s">
        <v>3551</v>
      </c>
      <c r="B865" s="303">
        <v>670709086.54999995</v>
      </c>
    </row>
    <row r="866" spans="1:2">
      <c r="A866" s="307" t="s">
        <v>3552</v>
      </c>
      <c r="B866" s="303">
        <v>783804650.83000004</v>
      </c>
    </row>
    <row r="867" spans="1:2">
      <c r="A867" s="308" t="s">
        <v>52</v>
      </c>
      <c r="B867" s="277">
        <v>185078000</v>
      </c>
    </row>
    <row r="868" spans="1:2">
      <c r="A868" s="307" t="s">
        <v>1851</v>
      </c>
      <c r="B868" s="303">
        <v>36340000</v>
      </c>
    </row>
    <row r="869" spans="1:2">
      <c r="A869" s="307" t="s">
        <v>1852</v>
      </c>
      <c r="B869" s="303">
        <v>36620000</v>
      </c>
    </row>
    <row r="870" spans="1:2">
      <c r="A870" s="307" t="s">
        <v>1853</v>
      </c>
      <c r="B870" s="303">
        <v>112118000</v>
      </c>
    </row>
    <row r="871" spans="1:2">
      <c r="A871" s="308" t="s">
        <v>281</v>
      </c>
      <c r="B871" s="277">
        <v>10210662</v>
      </c>
    </row>
    <row r="872" spans="1:2">
      <c r="A872" s="307" t="s">
        <v>1854</v>
      </c>
      <c r="B872" s="303">
        <v>10210662</v>
      </c>
    </row>
    <row r="873" spans="1:2">
      <c r="A873" s="308" t="s">
        <v>94</v>
      </c>
      <c r="B873" s="277">
        <v>108024985</v>
      </c>
    </row>
    <row r="874" spans="1:2">
      <c r="A874" s="307" t="s">
        <v>1855</v>
      </c>
      <c r="B874" s="303">
        <v>45100000</v>
      </c>
    </row>
    <row r="875" spans="1:2">
      <c r="A875" s="307" t="s">
        <v>3553</v>
      </c>
      <c r="B875" s="303">
        <v>27750000</v>
      </c>
    </row>
    <row r="876" spans="1:2">
      <c r="A876" s="307" t="s">
        <v>3554</v>
      </c>
      <c r="B876" s="303">
        <v>35174985</v>
      </c>
    </row>
    <row r="877" spans="1:2">
      <c r="A877" s="308" t="s">
        <v>142</v>
      </c>
      <c r="B877" s="277">
        <v>51292305</v>
      </c>
    </row>
    <row r="878" spans="1:2">
      <c r="A878" s="307" t="s">
        <v>1856</v>
      </c>
      <c r="B878" s="303">
        <v>5456397</v>
      </c>
    </row>
    <row r="879" spans="1:2">
      <c r="A879" s="307" t="s">
        <v>1857</v>
      </c>
      <c r="B879" s="303">
        <v>5516664</v>
      </c>
    </row>
    <row r="880" spans="1:2">
      <c r="A880" s="307" t="s">
        <v>1858</v>
      </c>
      <c r="B880" s="303">
        <v>5417997</v>
      </c>
    </row>
    <row r="881" spans="1:2">
      <c r="A881" s="307" t="s">
        <v>3555</v>
      </c>
      <c r="B881" s="303">
        <v>5550003</v>
      </c>
    </row>
    <row r="882" spans="1:2">
      <c r="A882" s="307" t="s">
        <v>3556</v>
      </c>
      <c r="B882" s="303">
        <v>6011364</v>
      </c>
    </row>
    <row r="883" spans="1:2">
      <c r="A883" s="307" t="s">
        <v>3557</v>
      </c>
      <c r="B883" s="303">
        <v>23339880</v>
      </c>
    </row>
    <row r="884" spans="1:2">
      <c r="A884" s="308" t="s">
        <v>3179</v>
      </c>
      <c r="B884" s="277">
        <v>130373600</v>
      </c>
    </row>
    <row r="885" spans="1:2">
      <c r="A885" s="307" t="s">
        <v>3558</v>
      </c>
      <c r="B885" s="303">
        <v>37120000</v>
      </c>
    </row>
    <row r="886" spans="1:2">
      <c r="A886" s="307" t="s">
        <v>3559</v>
      </c>
      <c r="B886" s="303">
        <v>93253600</v>
      </c>
    </row>
    <row r="887" spans="1:2">
      <c r="A887" s="308" t="s">
        <v>395</v>
      </c>
      <c r="B887" s="277">
        <v>37019980</v>
      </c>
    </row>
    <row r="888" spans="1:2">
      <c r="A888" s="307" t="s">
        <v>1859</v>
      </c>
      <c r="B888" s="303">
        <v>37019980</v>
      </c>
    </row>
    <row r="889" spans="1:2">
      <c r="A889" s="308" t="s">
        <v>162</v>
      </c>
      <c r="B889" s="277">
        <v>12605997</v>
      </c>
    </row>
    <row r="890" spans="1:2">
      <c r="A890" s="307" t="s">
        <v>1860</v>
      </c>
      <c r="B890" s="303">
        <v>5103000</v>
      </c>
    </row>
    <row r="891" spans="1:2">
      <c r="A891" s="307" t="s">
        <v>3560</v>
      </c>
      <c r="B891" s="303">
        <v>7502997</v>
      </c>
    </row>
    <row r="892" spans="1:2">
      <c r="A892" s="308" t="s">
        <v>38</v>
      </c>
      <c r="B892" s="277">
        <v>116424364</v>
      </c>
    </row>
    <row r="893" spans="1:2">
      <c r="A893" s="307" t="s">
        <v>1861</v>
      </c>
      <c r="B893" s="303">
        <v>12582857</v>
      </c>
    </row>
    <row r="894" spans="1:2">
      <c r="A894" s="307" t="s">
        <v>1862</v>
      </c>
      <c r="B894" s="303">
        <v>12582857</v>
      </c>
    </row>
    <row r="895" spans="1:2">
      <c r="A895" s="307" t="s">
        <v>3561</v>
      </c>
      <c r="B895" s="303">
        <v>25911186</v>
      </c>
    </row>
    <row r="896" spans="1:2">
      <c r="A896" s="307" t="s">
        <v>3562</v>
      </c>
      <c r="B896" s="303">
        <v>32688432</v>
      </c>
    </row>
    <row r="897" spans="1:2">
      <c r="A897" s="307" t="s">
        <v>3563</v>
      </c>
      <c r="B897" s="303">
        <v>32659032</v>
      </c>
    </row>
    <row r="898" spans="1:2">
      <c r="A898" s="308" t="s">
        <v>3180</v>
      </c>
      <c r="B898" s="277">
        <v>49400000</v>
      </c>
    </row>
    <row r="899" spans="1:2">
      <c r="A899" s="307" t="s">
        <v>3564</v>
      </c>
      <c r="B899" s="303">
        <v>49400000</v>
      </c>
    </row>
    <row r="900" spans="1:2">
      <c r="A900" s="308" t="s">
        <v>282</v>
      </c>
      <c r="B900" s="277">
        <v>5111364</v>
      </c>
    </row>
    <row r="901" spans="1:2">
      <c r="A901" s="307" t="s">
        <v>1863</v>
      </c>
      <c r="B901" s="303">
        <v>5111364</v>
      </c>
    </row>
    <row r="902" spans="1:2">
      <c r="A902" s="308" t="s">
        <v>396</v>
      </c>
      <c r="B902" s="277">
        <v>801667626.99000001</v>
      </c>
    </row>
    <row r="903" spans="1:2">
      <c r="A903" s="307" t="s">
        <v>1864</v>
      </c>
      <c r="B903" s="303">
        <v>37039980</v>
      </c>
    </row>
    <row r="904" spans="1:2">
      <c r="A904" s="307" t="s">
        <v>1865</v>
      </c>
      <c r="B904" s="303">
        <v>36319980</v>
      </c>
    </row>
    <row r="905" spans="1:2">
      <c r="A905" s="307" t="s">
        <v>1866</v>
      </c>
      <c r="B905" s="303">
        <v>36159980</v>
      </c>
    </row>
    <row r="906" spans="1:2">
      <c r="A906" s="307" t="s">
        <v>1867</v>
      </c>
      <c r="B906" s="303">
        <v>36019980</v>
      </c>
    </row>
    <row r="907" spans="1:2">
      <c r="A907" s="307" t="s">
        <v>1868</v>
      </c>
      <c r="B907" s="303">
        <v>90349950</v>
      </c>
    </row>
    <row r="908" spans="1:2">
      <c r="A908" s="307" t="s">
        <v>1869</v>
      </c>
      <c r="B908" s="303">
        <v>37019980</v>
      </c>
    </row>
    <row r="909" spans="1:2">
      <c r="A909" s="307" t="s">
        <v>1870</v>
      </c>
      <c r="B909" s="303">
        <v>18309989.989999998</v>
      </c>
    </row>
    <row r="910" spans="1:2">
      <c r="A910" s="307" t="s">
        <v>1871</v>
      </c>
      <c r="B910" s="303">
        <v>36659980</v>
      </c>
    </row>
    <row r="911" spans="1:2">
      <c r="A911" s="307" t="s">
        <v>1872</v>
      </c>
      <c r="B911" s="303">
        <v>33317982</v>
      </c>
    </row>
    <row r="912" spans="1:2">
      <c r="A912" s="307" t="s">
        <v>1873</v>
      </c>
      <c r="B912" s="303">
        <v>36319980</v>
      </c>
    </row>
    <row r="913" spans="1:2">
      <c r="A913" s="307" t="s">
        <v>1874</v>
      </c>
      <c r="B913" s="303">
        <v>18359990</v>
      </c>
    </row>
    <row r="914" spans="1:2">
      <c r="A914" s="307" t="s">
        <v>1875</v>
      </c>
      <c r="B914" s="303">
        <v>36619980</v>
      </c>
    </row>
    <row r="915" spans="1:2">
      <c r="A915" s="307" t="s">
        <v>3565</v>
      </c>
      <c r="B915" s="303">
        <v>31823983</v>
      </c>
    </row>
    <row r="916" spans="1:2">
      <c r="A916" s="307" t="s">
        <v>3566</v>
      </c>
      <c r="B916" s="303">
        <v>18500010</v>
      </c>
    </row>
    <row r="917" spans="1:2">
      <c r="A917" s="307" t="s">
        <v>3567</v>
      </c>
      <c r="B917" s="303">
        <v>33695982</v>
      </c>
    </row>
    <row r="918" spans="1:2">
      <c r="A918" s="307" t="s">
        <v>3568</v>
      </c>
      <c r="B918" s="303">
        <v>38018981</v>
      </c>
    </row>
    <row r="919" spans="1:2">
      <c r="A919" s="307" t="s">
        <v>3569</v>
      </c>
      <c r="B919" s="303">
        <v>41800000</v>
      </c>
    </row>
    <row r="920" spans="1:2">
      <c r="A920" s="307" t="s">
        <v>3570</v>
      </c>
      <c r="B920" s="303">
        <v>78084965</v>
      </c>
    </row>
    <row r="921" spans="1:2">
      <c r="A921" s="307" t="s">
        <v>3571</v>
      </c>
      <c r="B921" s="303">
        <v>45119980</v>
      </c>
    </row>
    <row r="922" spans="1:2">
      <c r="A922" s="307" t="s">
        <v>3572</v>
      </c>
      <c r="B922" s="303">
        <v>24509990</v>
      </c>
    </row>
    <row r="923" spans="1:2">
      <c r="A923" s="307" t="s">
        <v>3573</v>
      </c>
      <c r="B923" s="303">
        <v>37615984</v>
      </c>
    </row>
    <row r="924" spans="1:2">
      <c r="A924" s="308" t="s">
        <v>184</v>
      </c>
      <c r="B924" s="277">
        <v>34042000</v>
      </c>
    </row>
    <row r="925" spans="1:2">
      <c r="A925" s="307" t="s">
        <v>1876</v>
      </c>
      <c r="B925" s="303">
        <v>34042000</v>
      </c>
    </row>
    <row r="926" spans="1:2">
      <c r="A926" s="308" t="s">
        <v>185</v>
      </c>
      <c r="B926" s="277">
        <v>104039660</v>
      </c>
    </row>
    <row r="927" spans="1:2">
      <c r="A927" s="307" t="s">
        <v>1877</v>
      </c>
      <c r="B927" s="303">
        <v>34020020</v>
      </c>
    </row>
    <row r="928" spans="1:2">
      <c r="A928" s="307" t="s">
        <v>1878</v>
      </c>
      <c r="B928" s="303">
        <v>34020020</v>
      </c>
    </row>
    <row r="929" spans="1:2">
      <c r="A929" s="307" t="s">
        <v>3574</v>
      </c>
      <c r="B929" s="303">
        <v>35999620</v>
      </c>
    </row>
    <row r="930" spans="1:2">
      <c r="A930" s="308" t="s">
        <v>218</v>
      </c>
      <c r="B930" s="277">
        <v>10835994</v>
      </c>
    </row>
    <row r="931" spans="1:2">
      <c r="A931" s="307" t="s">
        <v>1879</v>
      </c>
      <c r="B931" s="303">
        <v>10835994</v>
      </c>
    </row>
    <row r="932" spans="1:2">
      <c r="A932" s="308" t="s">
        <v>3181</v>
      </c>
      <c r="B932" s="277">
        <v>26700000</v>
      </c>
    </row>
    <row r="933" spans="1:2">
      <c r="A933" s="307" t="s">
        <v>3575</v>
      </c>
      <c r="B933" s="303">
        <v>26700000</v>
      </c>
    </row>
    <row r="934" spans="1:2">
      <c r="A934" s="308" t="s">
        <v>39</v>
      </c>
      <c r="B934" s="277">
        <v>40716070</v>
      </c>
    </row>
    <row r="935" spans="1:2">
      <c r="A935" s="307" t="s">
        <v>1880</v>
      </c>
      <c r="B935" s="303">
        <v>19877286</v>
      </c>
    </row>
    <row r="936" spans="1:2">
      <c r="A936" s="307" t="s">
        <v>3576</v>
      </c>
      <c r="B936" s="303">
        <v>20838784</v>
      </c>
    </row>
    <row r="937" spans="1:2">
      <c r="A937" s="308" t="s">
        <v>3182</v>
      </c>
      <c r="B937" s="277">
        <v>16515000</v>
      </c>
    </row>
    <row r="938" spans="1:2">
      <c r="A938" s="307" t="s">
        <v>3577</v>
      </c>
      <c r="B938" s="303">
        <v>16515000</v>
      </c>
    </row>
    <row r="939" spans="1:2">
      <c r="A939" s="308" t="s">
        <v>71</v>
      </c>
      <c r="B939" s="277">
        <v>6548472535.1300001</v>
      </c>
    </row>
    <row r="940" spans="1:2">
      <c r="A940" s="307" t="s">
        <v>1881</v>
      </c>
      <c r="B940" s="303">
        <v>642486959.69000006</v>
      </c>
    </row>
    <row r="941" spans="1:2">
      <c r="A941" s="307" t="s">
        <v>1882</v>
      </c>
      <c r="B941" s="303">
        <v>630039281.75999999</v>
      </c>
    </row>
    <row r="942" spans="1:2">
      <c r="A942" s="307" t="s">
        <v>1883</v>
      </c>
      <c r="B942" s="303">
        <v>361224000</v>
      </c>
    </row>
    <row r="943" spans="1:2">
      <c r="A943" s="307" t="s">
        <v>1884</v>
      </c>
      <c r="B943" s="303">
        <v>274339548.82999998</v>
      </c>
    </row>
    <row r="944" spans="1:2">
      <c r="A944" s="307" t="s">
        <v>1885</v>
      </c>
      <c r="B944" s="303">
        <v>631499453.13</v>
      </c>
    </row>
    <row r="945" spans="1:2">
      <c r="A945" s="307" t="s">
        <v>1886</v>
      </c>
      <c r="B945" s="303">
        <v>634630817.57000005</v>
      </c>
    </row>
    <row r="946" spans="1:2">
      <c r="A946" s="307" t="s">
        <v>1887</v>
      </c>
      <c r="B946" s="303">
        <v>635318967.61000001</v>
      </c>
    </row>
    <row r="947" spans="1:2">
      <c r="A947" s="307" t="s">
        <v>3578</v>
      </c>
      <c r="B947" s="303">
        <v>599584000</v>
      </c>
    </row>
    <row r="948" spans="1:2">
      <c r="A948" s="307" t="s">
        <v>3579</v>
      </c>
      <c r="B948" s="303">
        <v>35358810.700000003</v>
      </c>
    </row>
    <row r="949" spans="1:2">
      <c r="A949" s="307" t="s">
        <v>3580</v>
      </c>
      <c r="B949" s="303">
        <v>715707534.38</v>
      </c>
    </row>
    <row r="950" spans="1:2">
      <c r="A950" s="307" t="s">
        <v>3581</v>
      </c>
      <c r="B950" s="303">
        <v>280000000</v>
      </c>
    </row>
    <row r="951" spans="1:2">
      <c r="A951" s="307" t="s">
        <v>3582</v>
      </c>
      <c r="B951" s="303">
        <v>413066326.39999998</v>
      </c>
    </row>
    <row r="952" spans="1:2">
      <c r="A952" s="307" t="s">
        <v>3583</v>
      </c>
      <c r="B952" s="303">
        <v>695216835.05999994</v>
      </c>
    </row>
    <row r="953" spans="1:2">
      <c r="A953" s="308" t="s">
        <v>163</v>
      </c>
      <c r="B953" s="277">
        <v>8518940</v>
      </c>
    </row>
    <row r="954" spans="1:2">
      <c r="A954" s="307" t="s">
        <v>1888</v>
      </c>
      <c r="B954" s="303">
        <v>8518940</v>
      </c>
    </row>
    <row r="955" spans="1:2">
      <c r="A955" s="308" t="s">
        <v>112</v>
      </c>
      <c r="B955" s="277">
        <v>242200000</v>
      </c>
    </row>
    <row r="956" spans="1:2">
      <c r="A956" s="307" t="s">
        <v>1889</v>
      </c>
      <c r="B956" s="303">
        <v>242200000</v>
      </c>
    </row>
    <row r="957" spans="1:2">
      <c r="A957" s="308" t="s">
        <v>397</v>
      </c>
      <c r="B957" s="277">
        <v>13608800</v>
      </c>
    </row>
    <row r="958" spans="1:2">
      <c r="A958" s="307" t="s">
        <v>1890</v>
      </c>
      <c r="B958" s="303">
        <v>1701100</v>
      </c>
    </row>
    <row r="959" spans="1:2">
      <c r="A959" s="307" t="s">
        <v>1891</v>
      </c>
      <c r="B959" s="303">
        <v>5103300</v>
      </c>
    </row>
    <row r="960" spans="1:2">
      <c r="A960" s="307" t="s">
        <v>3584</v>
      </c>
      <c r="B960" s="303">
        <v>6804400</v>
      </c>
    </row>
    <row r="961" spans="1:2">
      <c r="A961" s="308" t="s">
        <v>3183</v>
      </c>
      <c r="B961" s="277">
        <v>23825032</v>
      </c>
    </row>
    <row r="962" spans="1:2">
      <c r="A962" s="307" t="s">
        <v>3585</v>
      </c>
      <c r="B962" s="303">
        <v>23825032</v>
      </c>
    </row>
    <row r="963" spans="1:2">
      <c r="A963" s="308" t="s">
        <v>219</v>
      </c>
      <c r="B963" s="277">
        <v>39512998</v>
      </c>
    </row>
    <row r="964" spans="1:2">
      <c r="A964" s="307" t="s">
        <v>1892</v>
      </c>
      <c r="B964" s="303">
        <v>5305999</v>
      </c>
    </row>
    <row r="965" spans="1:2">
      <c r="A965" s="307" t="s">
        <v>1893</v>
      </c>
      <c r="B965" s="303">
        <v>5300000</v>
      </c>
    </row>
    <row r="966" spans="1:2">
      <c r="A966" s="307" t="s">
        <v>3586</v>
      </c>
      <c r="B966" s="303">
        <v>5300999</v>
      </c>
    </row>
    <row r="967" spans="1:2">
      <c r="A967" s="307" t="s">
        <v>3587</v>
      </c>
      <c r="B967" s="303">
        <v>5760000</v>
      </c>
    </row>
    <row r="968" spans="1:2">
      <c r="A968" s="307" t="s">
        <v>3588</v>
      </c>
      <c r="B968" s="303">
        <v>5760000</v>
      </c>
    </row>
    <row r="969" spans="1:2">
      <c r="A969" s="307" t="s">
        <v>3589</v>
      </c>
      <c r="B969" s="303">
        <v>5760000</v>
      </c>
    </row>
    <row r="970" spans="1:2">
      <c r="A970" s="307" t="s">
        <v>3590</v>
      </c>
      <c r="B970" s="303">
        <v>6326000</v>
      </c>
    </row>
    <row r="971" spans="1:2">
      <c r="A971" s="308" t="s">
        <v>283</v>
      </c>
      <c r="B971" s="277">
        <v>36119980</v>
      </c>
    </row>
    <row r="972" spans="1:2">
      <c r="A972" s="307" t="s">
        <v>1894</v>
      </c>
      <c r="B972" s="303">
        <v>18059990</v>
      </c>
    </row>
    <row r="973" spans="1:2">
      <c r="A973" s="307" t="s">
        <v>1895</v>
      </c>
      <c r="B973" s="303">
        <v>18059990</v>
      </c>
    </row>
    <row r="974" spans="1:2">
      <c r="A974" s="308" t="s">
        <v>1896</v>
      </c>
      <c r="B974" s="277">
        <v>1708008</v>
      </c>
    </row>
    <row r="975" spans="1:2">
      <c r="A975" s="307" t="s">
        <v>1897</v>
      </c>
      <c r="B975" s="303">
        <v>1708008</v>
      </c>
    </row>
    <row r="976" spans="1:2">
      <c r="A976" s="308" t="s">
        <v>113</v>
      </c>
      <c r="B976" s="277">
        <v>24192550</v>
      </c>
    </row>
    <row r="977" spans="1:2">
      <c r="A977" s="307" t="s">
        <v>1898</v>
      </c>
      <c r="B977" s="303">
        <v>24192550</v>
      </c>
    </row>
    <row r="978" spans="1:2">
      <c r="A978" s="307" t="s">
        <v>637</v>
      </c>
      <c r="B978" s="303" t="s">
        <v>180</v>
      </c>
    </row>
    <row r="979" spans="1:2">
      <c r="A979" s="308" t="s">
        <v>284</v>
      </c>
      <c r="B979" s="277">
        <v>54723540</v>
      </c>
    </row>
    <row r="980" spans="1:2">
      <c r="A980" s="307" t="s">
        <v>1899</v>
      </c>
      <c r="B980" s="303">
        <v>36095760</v>
      </c>
    </row>
    <row r="981" spans="1:2">
      <c r="A981" s="307" t="s">
        <v>3591</v>
      </c>
      <c r="B981" s="303">
        <v>18627780</v>
      </c>
    </row>
    <row r="982" spans="1:2">
      <c r="A982" s="308" t="s">
        <v>3184</v>
      </c>
      <c r="B982" s="277">
        <v>44740000</v>
      </c>
    </row>
    <row r="983" spans="1:2">
      <c r="A983" s="307" t="s">
        <v>3592</v>
      </c>
      <c r="B983" s="303">
        <v>44740000</v>
      </c>
    </row>
    <row r="984" spans="1:2">
      <c r="A984" s="308" t="s">
        <v>1900</v>
      </c>
      <c r="B984" s="277">
        <v>626750</v>
      </c>
    </row>
    <row r="985" spans="1:2">
      <c r="A985" s="307" t="s">
        <v>1901</v>
      </c>
      <c r="B985" s="303">
        <v>626750</v>
      </c>
    </row>
    <row r="986" spans="1:2">
      <c r="A986" s="308" t="s">
        <v>186</v>
      </c>
      <c r="B986" s="277">
        <v>68220000</v>
      </c>
    </row>
    <row r="987" spans="1:2">
      <c r="A987" s="307" t="s">
        <v>1902</v>
      </c>
      <c r="B987" s="303">
        <v>34080000</v>
      </c>
    </row>
    <row r="988" spans="1:2">
      <c r="A988" s="307" t="s">
        <v>1903</v>
      </c>
      <c r="B988" s="303">
        <v>34140000</v>
      </c>
    </row>
    <row r="989" spans="1:2">
      <c r="A989" s="308" t="s">
        <v>90</v>
      </c>
      <c r="B989" s="277">
        <v>108180000</v>
      </c>
    </row>
    <row r="990" spans="1:2">
      <c r="A990" s="307" t="s">
        <v>1904</v>
      </c>
      <c r="B990" s="303">
        <v>108180000</v>
      </c>
    </row>
    <row r="991" spans="1:2">
      <c r="A991" s="308" t="s">
        <v>3185</v>
      </c>
      <c r="B991" s="277">
        <v>39005350</v>
      </c>
    </row>
    <row r="992" spans="1:2">
      <c r="A992" s="307" t="s">
        <v>3593</v>
      </c>
      <c r="B992" s="303">
        <v>8505550</v>
      </c>
    </row>
    <row r="993" spans="1:2">
      <c r="A993" s="307" t="s">
        <v>3594</v>
      </c>
      <c r="B993" s="303">
        <v>8999900</v>
      </c>
    </row>
    <row r="994" spans="1:2">
      <c r="A994" s="307" t="s">
        <v>3595</v>
      </c>
      <c r="B994" s="303">
        <v>8999900</v>
      </c>
    </row>
    <row r="995" spans="1:2">
      <c r="A995" s="307" t="s">
        <v>3596</v>
      </c>
      <c r="B995" s="303">
        <v>12500000</v>
      </c>
    </row>
    <row r="996" spans="1:2">
      <c r="A996" s="308" t="s">
        <v>243</v>
      </c>
      <c r="B996" s="277">
        <v>25965015</v>
      </c>
    </row>
    <row r="997" spans="1:2">
      <c r="A997" s="307" t="s">
        <v>1905</v>
      </c>
      <c r="B997" s="303">
        <v>25965015</v>
      </c>
    </row>
    <row r="998" spans="1:2">
      <c r="A998" s="308" t="s">
        <v>3186</v>
      </c>
      <c r="B998" s="277">
        <v>1320070797.76</v>
      </c>
    </row>
    <row r="999" spans="1:2" ht="24">
      <c r="A999" s="307" t="s">
        <v>3597</v>
      </c>
      <c r="B999" s="303">
        <v>616827411.14999998</v>
      </c>
    </row>
    <row r="1000" spans="1:2">
      <c r="A1000" s="307" t="s">
        <v>3598</v>
      </c>
      <c r="B1000" s="303">
        <v>703243386.61000001</v>
      </c>
    </row>
    <row r="1001" spans="1:2">
      <c r="A1001" s="308" t="s">
        <v>285</v>
      </c>
      <c r="B1001" s="277">
        <v>112534084</v>
      </c>
    </row>
    <row r="1002" spans="1:2">
      <c r="A1002" s="307" t="s">
        <v>1906</v>
      </c>
      <c r="B1002" s="303">
        <v>36135760</v>
      </c>
    </row>
    <row r="1003" spans="1:2">
      <c r="A1003" s="307" t="s">
        <v>3599</v>
      </c>
      <c r="B1003" s="303">
        <v>37000140</v>
      </c>
    </row>
    <row r="1004" spans="1:2">
      <c r="A1004" s="307" t="s">
        <v>3600</v>
      </c>
      <c r="B1004" s="303">
        <v>39398184</v>
      </c>
    </row>
    <row r="1005" spans="1:2">
      <c r="A1005" s="308" t="s">
        <v>164</v>
      </c>
      <c r="B1005" s="277">
        <v>332926340</v>
      </c>
    </row>
    <row r="1006" spans="1:2">
      <c r="A1006" s="307" t="s">
        <v>1907</v>
      </c>
      <c r="B1006" s="303">
        <v>26402775</v>
      </c>
    </row>
    <row r="1007" spans="1:2">
      <c r="A1007" s="307" t="s">
        <v>1908</v>
      </c>
      <c r="B1007" s="303">
        <v>26412500</v>
      </c>
    </row>
    <row r="1008" spans="1:2">
      <c r="A1008" s="307" t="s">
        <v>1909</v>
      </c>
      <c r="B1008" s="303">
        <v>31677330</v>
      </c>
    </row>
    <row r="1009" spans="1:2">
      <c r="A1009" s="307" t="s">
        <v>1910</v>
      </c>
      <c r="B1009" s="303">
        <v>21123996</v>
      </c>
    </row>
    <row r="1010" spans="1:2">
      <c r="A1010" s="307" t="s">
        <v>1911</v>
      </c>
      <c r="B1010" s="303">
        <v>31679994</v>
      </c>
    </row>
    <row r="1011" spans="1:2">
      <c r="A1011" s="307" t="s">
        <v>1912</v>
      </c>
      <c r="B1011" s="303">
        <v>31677330</v>
      </c>
    </row>
    <row r="1012" spans="1:2">
      <c r="A1012" s="307" t="s">
        <v>3601</v>
      </c>
      <c r="B1012" s="303">
        <v>31691994</v>
      </c>
    </row>
    <row r="1013" spans="1:2">
      <c r="A1013" s="307" t="s">
        <v>3602</v>
      </c>
      <c r="B1013" s="303">
        <v>23000400</v>
      </c>
    </row>
    <row r="1014" spans="1:2">
      <c r="A1014" s="307" t="s">
        <v>3603</v>
      </c>
      <c r="B1014" s="303">
        <v>17250021</v>
      </c>
    </row>
    <row r="1015" spans="1:2">
      <c r="A1015" s="307" t="s">
        <v>3604</v>
      </c>
      <c r="B1015" s="303">
        <v>28750005</v>
      </c>
    </row>
    <row r="1016" spans="1:2">
      <c r="A1016" s="307" t="s">
        <v>3605</v>
      </c>
      <c r="B1016" s="303">
        <v>31630000</v>
      </c>
    </row>
    <row r="1017" spans="1:2">
      <c r="A1017" s="307" t="s">
        <v>3606</v>
      </c>
      <c r="B1017" s="303">
        <v>31629995</v>
      </c>
    </row>
    <row r="1018" spans="1:2">
      <c r="A1018" s="308" t="s">
        <v>244</v>
      </c>
      <c r="B1018" s="277">
        <v>19271733</v>
      </c>
    </row>
    <row r="1019" spans="1:2">
      <c r="A1019" s="307" t="s">
        <v>1913</v>
      </c>
      <c r="B1019" s="303">
        <v>8513940</v>
      </c>
    </row>
    <row r="1020" spans="1:2">
      <c r="A1020" s="307" t="s">
        <v>3607</v>
      </c>
      <c r="B1020" s="303">
        <v>8505005</v>
      </c>
    </row>
    <row r="1021" spans="1:2">
      <c r="A1021" s="307" t="s">
        <v>3608</v>
      </c>
      <c r="B1021" s="303">
        <v>2252788</v>
      </c>
    </row>
    <row r="1022" spans="1:2">
      <c r="A1022" s="308" t="s">
        <v>3187</v>
      </c>
      <c r="B1022" s="277">
        <v>249978600</v>
      </c>
    </row>
    <row r="1023" spans="1:2">
      <c r="A1023" s="307" t="s">
        <v>3609</v>
      </c>
      <c r="B1023" s="303">
        <v>51060000</v>
      </c>
    </row>
    <row r="1024" spans="1:2">
      <c r="A1024" s="307" t="s">
        <v>3610</v>
      </c>
      <c r="B1024" s="303">
        <v>72000000</v>
      </c>
    </row>
    <row r="1025" spans="1:2">
      <c r="A1025" s="307" t="s">
        <v>3611</v>
      </c>
      <c r="B1025" s="303">
        <v>53130000</v>
      </c>
    </row>
    <row r="1026" spans="1:2">
      <c r="A1026" s="307" t="s">
        <v>3612</v>
      </c>
      <c r="B1026" s="303">
        <v>73788600</v>
      </c>
    </row>
    <row r="1027" spans="1:2">
      <c r="A1027" s="308" t="s">
        <v>91</v>
      </c>
      <c r="B1027" s="277">
        <v>54269970</v>
      </c>
    </row>
    <row r="1028" spans="1:2">
      <c r="A1028" s="307" t="s">
        <v>1914</v>
      </c>
      <c r="B1028" s="303">
        <v>54269970</v>
      </c>
    </row>
    <row r="1029" spans="1:2">
      <c r="A1029" s="308" t="s">
        <v>3188</v>
      </c>
      <c r="B1029" s="277">
        <v>18057890</v>
      </c>
    </row>
    <row r="1030" spans="1:2">
      <c r="A1030" s="307" t="s">
        <v>3613</v>
      </c>
      <c r="B1030" s="303">
        <v>18057890</v>
      </c>
    </row>
    <row r="1031" spans="1:2">
      <c r="A1031" s="308" t="s">
        <v>92</v>
      </c>
      <c r="B1031" s="277">
        <v>41648000</v>
      </c>
    </row>
    <row r="1032" spans="1:2">
      <c r="A1032" s="307" t="s">
        <v>1915</v>
      </c>
      <c r="B1032" s="303">
        <v>13640000</v>
      </c>
    </row>
    <row r="1033" spans="1:2">
      <c r="A1033" s="307" t="s">
        <v>3614</v>
      </c>
      <c r="B1033" s="303">
        <v>13608000</v>
      </c>
    </row>
    <row r="1034" spans="1:2">
      <c r="A1034" s="307" t="s">
        <v>3615</v>
      </c>
      <c r="B1034" s="303">
        <v>14400000</v>
      </c>
    </row>
    <row r="1035" spans="1:2">
      <c r="A1035" s="308" t="s">
        <v>245</v>
      </c>
      <c r="B1035" s="277">
        <v>626971690</v>
      </c>
    </row>
    <row r="1036" spans="1:2">
      <c r="A1036" s="307" t="s">
        <v>1916</v>
      </c>
      <c r="B1036" s="303">
        <v>209032000</v>
      </c>
    </row>
    <row r="1037" spans="1:2">
      <c r="A1037" s="307" t="s">
        <v>1917</v>
      </c>
      <c r="B1037" s="303">
        <v>69122000</v>
      </c>
    </row>
    <row r="1038" spans="1:2">
      <c r="A1038" s="307" t="s">
        <v>1918</v>
      </c>
      <c r="B1038" s="303">
        <v>144756690</v>
      </c>
    </row>
    <row r="1039" spans="1:2">
      <c r="A1039" s="307" t="s">
        <v>3616</v>
      </c>
      <c r="B1039" s="303">
        <v>204061000</v>
      </c>
    </row>
    <row r="1040" spans="1:2">
      <c r="A1040" s="308" t="s">
        <v>3189</v>
      </c>
      <c r="B1040" s="277">
        <v>692114250</v>
      </c>
    </row>
    <row r="1041" spans="1:2">
      <c r="A1041" s="307" t="s">
        <v>3617</v>
      </c>
      <c r="B1041" s="303">
        <v>4404000</v>
      </c>
    </row>
    <row r="1042" spans="1:2">
      <c r="A1042" s="307" t="s">
        <v>3618</v>
      </c>
      <c r="B1042" s="303">
        <v>687710250</v>
      </c>
    </row>
    <row r="1043" spans="1:2">
      <c r="A1043" s="308" t="s">
        <v>286</v>
      </c>
      <c r="B1043" s="277">
        <v>34060000</v>
      </c>
    </row>
    <row r="1044" spans="1:2">
      <c r="A1044" s="307" t="s">
        <v>1919</v>
      </c>
      <c r="B1044" s="303">
        <v>34060000</v>
      </c>
    </row>
    <row r="1045" spans="1:2">
      <c r="A1045" s="308" t="s">
        <v>638</v>
      </c>
      <c r="B1045" s="277">
        <v>831173935</v>
      </c>
    </row>
    <row r="1046" spans="1:2">
      <c r="A1046" s="307" t="s">
        <v>1920</v>
      </c>
      <c r="B1046" s="303">
        <v>97067970</v>
      </c>
    </row>
    <row r="1047" spans="1:2">
      <c r="A1047" s="307" t="s">
        <v>1921</v>
      </c>
      <c r="B1047" s="303">
        <v>137011888</v>
      </c>
    </row>
    <row r="1048" spans="1:2">
      <c r="A1048" s="307" t="s">
        <v>1922</v>
      </c>
      <c r="B1048" s="303">
        <v>206860620</v>
      </c>
    </row>
    <row r="1049" spans="1:2">
      <c r="A1049" s="307" t="s">
        <v>1923</v>
      </c>
      <c r="B1049" s="303">
        <v>216359880</v>
      </c>
    </row>
    <row r="1050" spans="1:2">
      <c r="A1050" s="307" t="s">
        <v>1924</v>
      </c>
      <c r="B1050" s="303">
        <v>5394000</v>
      </c>
    </row>
    <row r="1051" spans="1:2">
      <c r="A1051" s="307" t="s">
        <v>1925</v>
      </c>
      <c r="B1051" s="303">
        <v>113525937</v>
      </c>
    </row>
    <row r="1052" spans="1:2">
      <c r="A1052" s="307" t="s">
        <v>1926</v>
      </c>
      <c r="B1052" s="303">
        <v>54953640</v>
      </c>
    </row>
    <row r="1053" spans="1:2">
      <c r="A1053" s="307" t="s">
        <v>143</v>
      </c>
      <c r="B1053" s="303">
        <v>17815152</v>
      </c>
    </row>
    <row r="1054" spans="1:2">
      <c r="A1054" s="307" t="s">
        <v>1927</v>
      </c>
      <c r="B1054" s="303">
        <v>9060000</v>
      </c>
    </row>
    <row r="1055" spans="1:2">
      <c r="A1055" s="307" t="s">
        <v>3619</v>
      </c>
      <c r="B1055" s="303">
        <v>8755152</v>
      </c>
    </row>
    <row r="1056" spans="1:2">
      <c r="A1056" s="308" t="s">
        <v>40</v>
      </c>
      <c r="B1056" s="277">
        <v>580876869</v>
      </c>
    </row>
    <row r="1057" spans="1:2">
      <c r="A1057" s="307" t="s">
        <v>1928</v>
      </c>
      <c r="B1057" s="303">
        <v>89989400</v>
      </c>
    </row>
    <row r="1058" spans="1:2">
      <c r="A1058" s="307" t="s">
        <v>1929</v>
      </c>
      <c r="B1058" s="303">
        <v>90639400</v>
      </c>
    </row>
    <row r="1059" spans="1:2">
      <c r="A1059" s="307" t="s">
        <v>1930</v>
      </c>
      <c r="B1059" s="303">
        <v>37984548</v>
      </c>
    </row>
    <row r="1060" spans="1:2">
      <c r="A1060" s="307" t="s">
        <v>1931</v>
      </c>
      <c r="B1060" s="303">
        <v>53156971</v>
      </c>
    </row>
    <row r="1061" spans="1:2">
      <c r="A1061" s="307" t="s">
        <v>3620</v>
      </c>
      <c r="B1061" s="303">
        <v>92572200</v>
      </c>
    </row>
    <row r="1062" spans="1:2">
      <c r="A1062" s="307" t="s">
        <v>3621</v>
      </c>
      <c r="B1062" s="303">
        <v>99894950</v>
      </c>
    </row>
    <row r="1063" spans="1:2">
      <c r="A1063" s="307" t="s">
        <v>3622</v>
      </c>
      <c r="B1063" s="303">
        <v>116639400</v>
      </c>
    </row>
    <row r="1064" spans="1:2">
      <c r="A1064" s="308" t="s">
        <v>3190</v>
      </c>
      <c r="B1064" s="277">
        <v>10759996</v>
      </c>
    </row>
    <row r="1065" spans="1:2">
      <c r="A1065" s="307" t="s">
        <v>3623</v>
      </c>
      <c r="B1065" s="303">
        <v>10759996</v>
      </c>
    </row>
    <row r="1066" spans="1:2">
      <c r="A1066" s="308" t="s">
        <v>3191</v>
      </c>
      <c r="B1066" s="277">
        <v>170100100</v>
      </c>
    </row>
    <row r="1067" spans="1:2">
      <c r="A1067" s="307" t="s">
        <v>3624</v>
      </c>
      <c r="B1067" s="303">
        <v>170100100</v>
      </c>
    </row>
    <row r="1068" spans="1:2">
      <c r="A1068" s="308" t="s">
        <v>246</v>
      </c>
      <c r="B1068" s="277">
        <v>8287200</v>
      </c>
    </row>
    <row r="1069" spans="1:2">
      <c r="A1069" s="307" t="s">
        <v>1932</v>
      </c>
      <c r="B1069" s="303">
        <v>3540000</v>
      </c>
    </row>
    <row r="1070" spans="1:2">
      <c r="A1070" s="307" t="s">
        <v>1933</v>
      </c>
      <c r="B1070" s="303">
        <v>4747200</v>
      </c>
    </row>
    <row r="1071" spans="1:2">
      <c r="A1071" s="308" t="s">
        <v>41</v>
      </c>
      <c r="B1071" s="277">
        <v>242315015</v>
      </c>
    </row>
    <row r="1072" spans="1:2">
      <c r="A1072" s="307" t="s">
        <v>1934</v>
      </c>
      <c r="B1072" s="303">
        <v>17977880</v>
      </c>
    </row>
    <row r="1073" spans="1:2">
      <c r="A1073" s="307" t="s">
        <v>1935</v>
      </c>
      <c r="B1073" s="303">
        <v>18040010</v>
      </c>
    </row>
    <row r="1074" spans="1:2">
      <c r="A1074" s="307" t="s">
        <v>1936</v>
      </c>
      <c r="B1074" s="303">
        <v>18029990</v>
      </c>
    </row>
    <row r="1075" spans="1:2">
      <c r="A1075" s="307" t="s">
        <v>1937</v>
      </c>
      <c r="B1075" s="303">
        <v>18117860</v>
      </c>
    </row>
    <row r="1076" spans="1:2">
      <c r="A1076" s="307" t="s">
        <v>1938</v>
      </c>
      <c r="B1076" s="303">
        <v>18288880</v>
      </c>
    </row>
    <row r="1077" spans="1:2">
      <c r="A1077" s="307" t="s">
        <v>1939</v>
      </c>
      <c r="B1077" s="303">
        <v>18129990</v>
      </c>
    </row>
    <row r="1078" spans="1:2">
      <c r="A1078" s="307" t="s">
        <v>3625</v>
      </c>
      <c r="B1078" s="303">
        <v>18089990</v>
      </c>
    </row>
    <row r="1079" spans="1:2">
      <c r="A1079" s="307" t="s">
        <v>3626</v>
      </c>
      <c r="B1079" s="303">
        <v>18507770</v>
      </c>
    </row>
    <row r="1080" spans="1:2">
      <c r="A1080" s="307" t="s">
        <v>3627</v>
      </c>
      <c r="B1080" s="303">
        <v>9998885</v>
      </c>
    </row>
    <row r="1081" spans="1:2">
      <c r="A1081" s="307" t="s">
        <v>3628</v>
      </c>
      <c r="B1081" s="303">
        <v>20000010</v>
      </c>
    </row>
    <row r="1082" spans="1:2">
      <c r="A1082" s="307" t="s">
        <v>3629</v>
      </c>
      <c r="B1082" s="303">
        <v>20117880</v>
      </c>
    </row>
    <row r="1083" spans="1:2">
      <c r="A1083" s="307" t="s">
        <v>3630</v>
      </c>
      <c r="B1083" s="303">
        <v>23687990</v>
      </c>
    </row>
    <row r="1084" spans="1:2">
      <c r="A1084" s="307" t="s">
        <v>3631</v>
      </c>
      <c r="B1084" s="303">
        <v>23327880</v>
      </c>
    </row>
    <row r="1085" spans="1:2">
      <c r="A1085" s="308" t="s">
        <v>42</v>
      </c>
      <c r="B1085" s="277">
        <v>3440524000</v>
      </c>
    </row>
    <row r="1086" spans="1:2">
      <c r="A1086" s="307" t="s">
        <v>644</v>
      </c>
      <c r="B1086" s="303" t="s">
        <v>180</v>
      </c>
    </row>
    <row r="1087" spans="1:2">
      <c r="A1087" s="307" t="s">
        <v>1940</v>
      </c>
      <c r="B1087" s="303">
        <v>63342000</v>
      </c>
    </row>
    <row r="1088" spans="1:2">
      <c r="A1088" s="307" t="s">
        <v>1941</v>
      </c>
      <c r="B1088" s="303">
        <v>15835500</v>
      </c>
    </row>
    <row r="1089" spans="1:2">
      <c r="A1089" s="307" t="s">
        <v>1942</v>
      </c>
      <c r="B1089" s="303">
        <v>5278500</v>
      </c>
    </row>
    <row r="1090" spans="1:2">
      <c r="A1090" s="307" t="s">
        <v>1943</v>
      </c>
      <c r="B1090" s="303">
        <v>42228000</v>
      </c>
    </row>
    <row r="1091" spans="1:2">
      <c r="A1091" s="307" t="s">
        <v>1944</v>
      </c>
      <c r="B1091" s="303">
        <v>15835500</v>
      </c>
    </row>
    <row r="1092" spans="1:2">
      <c r="A1092" s="307" t="s">
        <v>1945</v>
      </c>
      <c r="B1092" s="303">
        <v>26392500</v>
      </c>
    </row>
    <row r="1093" spans="1:2">
      <c r="A1093" s="307" t="s">
        <v>1946</v>
      </c>
      <c r="B1093" s="303">
        <v>26392500</v>
      </c>
    </row>
    <row r="1094" spans="1:2">
      <c r="A1094" s="307" t="s">
        <v>1947</v>
      </c>
      <c r="B1094" s="303">
        <v>26392500</v>
      </c>
    </row>
    <row r="1095" spans="1:2">
      <c r="A1095" s="307" t="s">
        <v>1948</v>
      </c>
      <c r="B1095" s="303">
        <v>36949500</v>
      </c>
    </row>
    <row r="1096" spans="1:2">
      <c r="A1096" s="307" t="s">
        <v>1949</v>
      </c>
      <c r="B1096" s="303">
        <v>26392500</v>
      </c>
    </row>
    <row r="1097" spans="1:2">
      <c r="A1097" s="307" t="s">
        <v>1950</v>
      </c>
      <c r="B1097" s="303">
        <v>15835500</v>
      </c>
    </row>
    <row r="1098" spans="1:2">
      <c r="A1098" s="307" t="s">
        <v>1951</v>
      </c>
      <c r="B1098" s="303">
        <v>26392500</v>
      </c>
    </row>
    <row r="1099" spans="1:2">
      <c r="A1099" s="307" t="s">
        <v>1952</v>
      </c>
      <c r="B1099" s="303">
        <v>31671000</v>
      </c>
    </row>
    <row r="1100" spans="1:2">
      <c r="A1100" s="307" t="s">
        <v>1953</v>
      </c>
      <c r="B1100" s="303">
        <v>26392500</v>
      </c>
    </row>
    <row r="1101" spans="1:2">
      <c r="A1101" s="307" t="s">
        <v>1954</v>
      </c>
      <c r="B1101" s="303">
        <v>26392500</v>
      </c>
    </row>
    <row r="1102" spans="1:2">
      <c r="A1102" s="307" t="s">
        <v>1955</v>
      </c>
      <c r="B1102" s="303">
        <v>26392500</v>
      </c>
    </row>
    <row r="1103" spans="1:2">
      <c r="A1103" s="307" t="s">
        <v>1956</v>
      </c>
      <c r="B1103" s="303">
        <v>21114000</v>
      </c>
    </row>
    <row r="1104" spans="1:2">
      <c r="A1104" s="307" t="s">
        <v>1957</v>
      </c>
      <c r="B1104" s="303">
        <v>47506500</v>
      </c>
    </row>
    <row r="1105" spans="1:2">
      <c r="A1105" s="307" t="s">
        <v>1958</v>
      </c>
      <c r="B1105" s="303">
        <v>105570000</v>
      </c>
    </row>
    <row r="1106" spans="1:2">
      <c r="A1106" s="307" t="s">
        <v>1959</v>
      </c>
      <c r="B1106" s="303">
        <v>15835500</v>
      </c>
    </row>
    <row r="1107" spans="1:2">
      <c r="A1107" s="307" t="s">
        <v>1960</v>
      </c>
      <c r="B1107" s="303">
        <v>5278500</v>
      </c>
    </row>
    <row r="1108" spans="1:2">
      <c r="A1108" s="307" t="s">
        <v>1961</v>
      </c>
      <c r="B1108" s="303">
        <v>21114000</v>
      </c>
    </row>
    <row r="1109" spans="1:2">
      <c r="A1109" s="307" t="s">
        <v>1962</v>
      </c>
      <c r="B1109" s="303">
        <v>26392500</v>
      </c>
    </row>
    <row r="1110" spans="1:2">
      <c r="A1110" s="307" t="s">
        <v>1963</v>
      </c>
      <c r="B1110" s="303">
        <v>21114000</v>
      </c>
    </row>
    <row r="1111" spans="1:2">
      <c r="A1111" s="307" t="s">
        <v>1964</v>
      </c>
      <c r="B1111" s="303">
        <v>21114000</v>
      </c>
    </row>
    <row r="1112" spans="1:2">
      <c r="A1112" s="307" t="s">
        <v>1965</v>
      </c>
      <c r="B1112" s="303">
        <v>15835500</v>
      </c>
    </row>
    <row r="1113" spans="1:2">
      <c r="A1113" s="307" t="s">
        <v>1966</v>
      </c>
      <c r="B1113" s="303">
        <v>15835500</v>
      </c>
    </row>
    <row r="1114" spans="1:2">
      <c r="A1114" s="307" t="s">
        <v>1967</v>
      </c>
      <c r="B1114" s="303">
        <v>5278500</v>
      </c>
    </row>
    <row r="1115" spans="1:2">
      <c r="A1115" s="307" t="s">
        <v>1968</v>
      </c>
      <c r="B1115" s="303">
        <v>21114000</v>
      </c>
    </row>
    <row r="1116" spans="1:2">
      <c r="A1116" s="307" t="s">
        <v>1969</v>
      </c>
      <c r="B1116" s="303">
        <v>10557000</v>
      </c>
    </row>
    <row r="1117" spans="1:2">
      <c r="A1117" s="307" t="s">
        <v>1970</v>
      </c>
      <c r="B1117" s="303">
        <v>26392500</v>
      </c>
    </row>
    <row r="1118" spans="1:2">
      <c r="A1118" s="307" t="s">
        <v>1971</v>
      </c>
      <c r="B1118" s="303">
        <v>21114000</v>
      </c>
    </row>
    <row r="1119" spans="1:2">
      <c r="A1119" s="307" t="s">
        <v>1972</v>
      </c>
      <c r="B1119" s="303">
        <v>26392500</v>
      </c>
    </row>
    <row r="1120" spans="1:2">
      <c r="A1120" s="307" t="s">
        <v>1973</v>
      </c>
      <c r="B1120" s="303">
        <v>26392500</v>
      </c>
    </row>
    <row r="1121" spans="1:2">
      <c r="A1121" s="307" t="s">
        <v>1974</v>
      </c>
      <c r="B1121" s="303">
        <v>5278500</v>
      </c>
    </row>
    <row r="1122" spans="1:2">
      <c r="A1122" s="307" t="s">
        <v>1975</v>
      </c>
      <c r="B1122" s="303">
        <v>5278500</v>
      </c>
    </row>
    <row r="1123" spans="1:2">
      <c r="A1123" s="307" t="s">
        <v>1976</v>
      </c>
      <c r="B1123" s="303">
        <v>31671000</v>
      </c>
    </row>
    <row r="1124" spans="1:2">
      <c r="A1124" s="307" t="s">
        <v>1977</v>
      </c>
      <c r="B1124" s="303">
        <v>31671000</v>
      </c>
    </row>
    <row r="1125" spans="1:2">
      <c r="A1125" s="307" t="s">
        <v>1978</v>
      </c>
      <c r="B1125" s="303">
        <v>31671000</v>
      </c>
    </row>
    <row r="1126" spans="1:2">
      <c r="A1126" s="307" t="s">
        <v>1979</v>
      </c>
      <c r="B1126" s="303">
        <v>15835500</v>
      </c>
    </row>
    <row r="1127" spans="1:2">
      <c r="A1127" s="307" t="s">
        <v>1980</v>
      </c>
      <c r="B1127" s="303">
        <v>42228000</v>
      </c>
    </row>
    <row r="1128" spans="1:2">
      <c r="A1128" s="307" t="s">
        <v>1981</v>
      </c>
      <c r="B1128" s="303">
        <v>31671000</v>
      </c>
    </row>
    <row r="1129" spans="1:2">
      <c r="A1129" s="307" t="s">
        <v>1982</v>
      </c>
      <c r="B1129" s="303">
        <v>21114000</v>
      </c>
    </row>
    <row r="1130" spans="1:2">
      <c r="A1130" s="307" t="s">
        <v>1983</v>
      </c>
      <c r="B1130" s="303">
        <v>15835500</v>
      </c>
    </row>
    <row r="1131" spans="1:2">
      <c r="A1131" s="307" t="s">
        <v>1984</v>
      </c>
      <c r="B1131" s="303">
        <v>15835500</v>
      </c>
    </row>
    <row r="1132" spans="1:2">
      <c r="A1132" s="307" t="s">
        <v>1985</v>
      </c>
      <c r="B1132" s="303">
        <v>21114000</v>
      </c>
    </row>
    <row r="1133" spans="1:2">
      <c r="A1133" s="307" t="s">
        <v>1986</v>
      </c>
      <c r="B1133" s="303">
        <v>5278500</v>
      </c>
    </row>
    <row r="1134" spans="1:2">
      <c r="A1134" s="307" t="s">
        <v>1987</v>
      </c>
      <c r="B1134" s="303">
        <v>21114000</v>
      </c>
    </row>
    <row r="1135" spans="1:2">
      <c r="A1135" s="307" t="s">
        <v>1988</v>
      </c>
      <c r="B1135" s="303">
        <v>58063500</v>
      </c>
    </row>
    <row r="1136" spans="1:2">
      <c r="A1136" s="307" t="s">
        <v>1989</v>
      </c>
      <c r="B1136" s="303">
        <v>42228000</v>
      </c>
    </row>
    <row r="1137" spans="1:2">
      <c r="A1137" s="307" t="s">
        <v>1990</v>
      </c>
      <c r="B1137" s="303">
        <v>15835500</v>
      </c>
    </row>
    <row r="1138" spans="1:2">
      <c r="A1138" s="307" t="s">
        <v>1991</v>
      </c>
      <c r="B1138" s="303">
        <v>15835500</v>
      </c>
    </row>
    <row r="1139" spans="1:2">
      <c r="A1139" s="307" t="s">
        <v>1992</v>
      </c>
      <c r="B1139" s="303">
        <v>47506500</v>
      </c>
    </row>
    <row r="1140" spans="1:2">
      <c r="A1140" s="307" t="s">
        <v>1993</v>
      </c>
      <c r="B1140" s="303">
        <v>26392500</v>
      </c>
    </row>
    <row r="1141" spans="1:2">
      <c r="A1141" s="307" t="s">
        <v>1994</v>
      </c>
      <c r="B1141" s="303">
        <v>52785000</v>
      </c>
    </row>
    <row r="1142" spans="1:2">
      <c r="A1142" s="307" t="s">
        <v>1995</v>
      </c>
      <c r="B1142" s="303">
        <v>21114000</v>
      </c>
    </row>
    <row r="1143" spans="1:2">
      <c r="A1143" s="307" t="s">
        <v>1996</v>
      </c>
      <c r="B1143" s="303">
        <v>10557000</v>
      </c>
    </row>
    <row r="1144" spans="1:2">
      <c r="A1144" s="307" t="s">
        <v>1997</v>
      </c>
      <c r="B1144" s="303">
        <v>52785000</v>
      </c>
    </row>
    <row r="1145" spans="1:2">
      <c r="A1145" s="307" t="s">
        <v>1998</v>
      </c>
      <c r="B1145" s="303">
        <v>26392500</v>
      </c>
    </row>
    <row r="1146" spans="1:2">
      <c r="A1146" s="307" t="s">
        <v>1999</v>
      </c>
      <c r="B1146" s="303">
        <v>26392500</v>
      </c>
    </row>
    <row r="1147" spans="1:2">
      <c r="A1147" s="307" t="s">
        <v>2000</v>
      </c>
      <c r="B1147" s="303">
        <v>21114000</v>
      </c>
    </row>
    <row r="1148" spans="1:2">
      <c r="A1148" s="307" t="s">
        <v>2001</v>
      </c>
      <c r="B1148" s="303">
        <v>52785000</v>
      </c>
    </row>
    <row r="1149" spans="1:2">
      <c r="A1149" s="307" t="s">
        <v>3632</v>
      </c>
      <c r="B1149" s="303">
        <v>28750000</v>
      </c>
    </row>
    <row r="1150" spans="1:2">
      <c r="A1150" s="307" t="s">
        <v>3633</v>
      </c>
      <c r="B1150" s="303">
        <v>23000000</v>
      </c>
    </row>
    <row r="1151" spans="1:2">
      <c r="A1151" s="307" t="s">
        <v>3634</v>
      </c>
      <c r="B1151" s="303">
        <v>23000000</v>
      </c>
    </row>
    <row r="1152" spans="1:2">
      <c r="A1152" s="307" t="s">
        <v>3635</v>
      </c>
      <c r="B1152" s="303">
        <v>34500000</v>
      </c>
    </row>
    <row r="1153" spans="1:2">
      <c r="A1153" s="307" t="s">
        <v>3636</v>
      </c>
      <c r="B1153" s="303">
        <v>34500000</v>
      </c>
    </row>
    <row r="1154" spans="1:2">
      <c r="A1154" s="307" t="s">
        <v>3637</v>
      </c>
      <c r="B1154" s="303">
        <v>34500000</v>
      </c>
    </row>
    <row r="1155" spans="1:2">
      <c r="A1155" s="307" t="s">
        <v>3638</v>
      </c>
      <c r="B1155" s="303">
        <v>23000000</v>
      </c>
    </row>
    <row r="1156" spans="1:2">
      <c r="A1156" s="307" t="s">
        <v>3639</v>
      </c>
      <c r="B1156" s="303">
        <v>28750000</v>
      </c>
    </row>
    <row r="1157" spans="1:2">
      <c r="A1157" s="307" t="s">
        <v>3640</v>
      </c>
      <c r="B1157" s="303">
        <v>23000000</v>
      </c>
    </row>
    <row r="1158" spans="1:2">
      <c r="A1158" s="307" t="s">
        <v>3641</v>
      </c>
      <c r="B1158" s="303">
        <v>29900000</v>
      </c>
    </row>
    <row r="1159" spans="1:2">
      <c r="A1159" s="307" t="s">
        <v>3642</v>
      </c>
      <c r="B1159" s="303">
        <v>17250000</v>
      </c>
    </row>
    <row r="1160" spans="1:2">
      <c r="A1160" s="307" t="s">
        <v>3643</v>
      </c>
      <c r="B1160" s="303">
        <v>11500000</v>
      </c>
    </row>
    <row r="1161" spans="1:2">
      <c r="A1161" s="307" t="s">
        <v>3644</v>
      </c>
      <c r="B1161" s="303">
        <v>34500000</v>
      </c>
    </row>
    <row r="1162" spans="1:2">
      <c r="A1162" s="307" t="s">
        <v>3645</v>
      </c>
      <c r="B1162" s="303">
        <v>12650000</v>
      </c>
    </row>
    <row r="1163" spans="1:2">
      <c r="A1163" s="307" t="s">
        <v>3646</v>
      </c>
      <c r="B1163" s="303">
        <v>37950000</v>
      </c>
    </row>
    <row r="1164" spans="1:2">
      <c r="A1164" s="307" t="s">
        <v>3647</v>
      </c>
      <c r="B1164" s="303">
        <v>25300000</v>
      </c>
    </row>
    <row r="1165" spans="1:2">
      <c r="A1165" s="307" t="s">
        <v>3648</v>
      </c>
      <c r="B1165" s="303">
        <v>37950000</v>
      </c>
    </row>
    <row r="1166" spans="1:2">
      <c r="A1166" s="307" t="s">
        <v>3649</v>
      </c>
      <c r="B1166" s="303">
        <v>25300000</v>
      </c>
    </row>
    <row r="1167" spans="1:2">
      <c r="A1167" s="307" t="s">
        <v>3650</v>
      </c>
      <c r="B1167" s="303">
        <v>31625000</v>
      </c>
    </row>
    <row r="1168" spans="1:2">
      <c r="A1168" s="307" t="s">
        <v>3651</v>
      </c>
      <c r="B1168" s="303">
        <v>18975000</v>
      </c>
    </row>
    <row r="1169" spans="1:2">
      <c r="A1169" s="307" t="s">
        <v>3652</v>
      </c>
      <c r="B1169" s="303">
        <v>6325000</v>
      </c>
    </row>
    <row r="1170" spans="1:2">
      <c r="A1170" s="307" t="s">
        <v>3653</v>
      </c>
      <c r="B1170" s="303">
        <v>25300000</v>
      </c>
    </row>
    <row r="1171" spans="1:2">
      <c r="A1171" s="307" t="s">
        <v>3654</v>
      </c>
      <c r="B1171" s="303">
        <v>25300000</v>
      </c>
    </row>
    <row r="1172" spans="1:2">
      <c r="A1172" s="307" t="s">
        <v>3655</v>
      </c>
      <c r="B1172" s="303">
        <v>23000000</v>
      </c>
    </row>
    <row r="1173" spans="1:2">
      <c r="A1173" s="307" t="s">
        <v>3656</v>
      </c>
      <c r="B1173" s="303">
        <v>28750000</v>
      </c>
    </row>
    <row r="1174" spans="1:2">
      <c r="A1174" s="307" t="s">
        <v>3657</v>
      </c>
      <c r="B1174" s="303">
        <v>28750000</v>
      </c>
    </row>
    <row r="1175" spans="1:2">
      <c r="A1175" s="307" t="s">
        <v>3658</v>
      </c>
      <c r="B1175" s="303">
        <v>34500000</v>
      </c>
    </row>
    <row r="1176" spans="1:2">
      <c r="A1176" s="307" t="s">
        <v>3659</v>
      </c>
      <c r="B1176" s="303">
        <v>34500000</v>
      </c>
    </row>
    <row r="1177" spans="1:2">
      <c r="A1177" s="307" t="s">
        <v>3660</v>
      </c>
      <c r="B1177" s="303">
        <v>28750000</v>
      </c>
    </row>
    <row r="1178" spans="1:2">
      <c r="A1178" s="307" t="s">
        <v>3661</v>
      </c>
      <c r="B1178" s="303">
        <v>23000000</v>
      </c>
    </row>
    <row r="1179" spans="1:2">
      <c r="A1179" s="307" t="s">
        <v>3662</v>
      </c>
      <c r="B1179" s="303">
        <v>23000000</v>
      </c>
    </row>
    <row r="1180" spans="1:2">
      <c r="A1180" s="307" t="s">
        <v>3663</v>
      </c>
      <c r="B1180" s="303">
        <v>46000000</v>
      </c>
    </row>
    <row r="1181" spans="1:2">
      <c r="A1181" s="307" t="s">
        <v>3664</v>
      </c>
      <c r="B1181" s="303">
        <v>40250000</v>
      </c>
    </row>
    <row r="1182" spans="1:2">
      <c r="A1182" s="307" t="s">
        <v>3665</v>
      </c>
      <c r="B1182" s="303">
        <v>46000000</v>
      </c>
    </row>
    <row r="1183" spans="1:2">
      <c r="A1183" s="307" t="s">
        <v>3666</v>
      </c>
      <c r="B1183" s="303">
        <v>10350000</v>
      </c>
    </row>
    <row r="1184" spans="1:2">
      <c r="A1184" s="307" t="s">
        <v>3667</v>
      </c>
      <c r="B1184" s="303">
        <v>57500000</v>
      </c>
    </row>
    <row r="1185" spans="1:2">
      <c r="A1185" s="307" t="s">
        <v>3668</v>
      </c>
      <c r="B1185" s="303">
        <v>23000000</v>
      </c>
    </row>
    <row r="1186" spans="1:2">
      <c r="A1186" s="307" t="s">
        <v>3669</v>
      </c>
      <c r="B1186" s="303">
        <v>28750000</v>
      </c>
    </row>
    <row r="1187" spans="1:2">
      <c r="A1187" s="307" t="s">
        <v>3670</v>
      </c>
      <c r="B1187" s="303">
        <v>23000000</v>
      </c>
    </row>
    <row r="1188" spans="1:2">
      <c r="A1188" s="307" t="s">
        <v>3671</v>
      </c>
      <c r="B1188" s="303">
        <v>34500000</v>
      </c>
    </row>
    <row r="1189" spans="1:2">
      <c r="A1189" s="307" t="s">
        <v>3672</v>
      </c>
      <c r="B1189" s="303">
        <v>34500000</v>
      </c>
    </row>
    <row r="1190" spans="1:2">
      <c r="A1190" s="307" t="s">
        <v>3673</v>
      </c>
      <c r="B1190" s="303">
        <v>80500000</v>
      </c>
    </row>
    <row r="1191" spans="1:2">
      <c r="A1191" s="307" t="s">
        <v>3674</v>
      </c>
      <c r="B1191" s="303">
        <v>11500000</v>
      </c>
    </row>
    <row r="1192" spans="1:2">
      <c r="A1192" s="307" t="s">
        <v>3675</v>
      </c>
      <c r="B1192" s="303">
        <v>23000000</v>
      </c>
    </row>
    <row r="1193" spans="1:2">
      <c r="A1193" s="307" t="s">
        <v>3676</v>
      </c>
      <c r="B1193" s="303">
        <v>34500000</v>
      </c>
    </row>
    <row r="1194" spans="1:2">
      <c r="A1194" s="307" t="s">
        <v>3677</v>
      </c>
      <c r="B1194" s="303">
        <v>34500000</v>
      </c>
    </row>
    <row r="1195" spans="1:2">
      <c r="A1195" s="307" t="s">
        <v>3678</v>
      </c>
      <c r="B1195" s="303">
        <v>17250000</v>
      </c>
    </row>
    <row r="1196" spans="1:2">
      <c r="A1196" s="307" t="s">
        <v>3679</v>
      </c>
      <c r="B1196" s="303">
        <v>23000000</v>
      </c>
    </row>
    <row r="1197" spans="1:2">
      <c r="A1197" s="307" t="s">
        <v>3680</v>
      </c>
      <c r="B1197" s="303">
        <v>34500000</v>
      </c>
    </row>
    <row r="1198" spans="1:2">
      <c r="A1198" s="307" t="s">
        <v>3681</v>
      </c>
      <c r="B1198" s="303">
        <v>34500000</v>
      </c>
    </row>
    <row r="1199" spans="1:2">
      <c r="A1199" s="307" t="s">
        <v>3682</v>
      </c>
      <c r="B1199" s="303">
        <v>6325000</v>
      </c>
    </row>
    <row r="1200" spans="1:2">
      <c r="A1200" s="307" t="s">
        <v>3683</v>
      </c>
      <c r="B1200" s="303">
        <v>37950000</v>
      </c>
    </row>
    <row r="1201" spans="1:2">
      <c r="A1201" s="307" t="s">
        <v>3684</v>
      </c>
      <c r="B1201" s="303">
        <v>50600000</v>
      </c>
    </row>
    <row r="1202" spans="1:2">
      <c r="A1202" s="307" t="s">
        <v>3685</v>
      </c>
      <c r="B1202" s="303">
        <v>37950000</v>
      </c>
    </row>
    <row r="1203" spans="1:2">
      <c r="A1203" s="307" t="s">
        <v>3686</v>
      </c>
      <c r="B1203" s="303">
        <v>25300000</v>
      </c>
    </row>
    <row r="1204" spans="1:2">
      <c r="A1204" s="307" t="s">
        <v>3687</v>
      </c>
      <c r="B1204" s="303">
        <v>18975000</v>
      </c>
    </row>
    <row r="1205" spans="1:2">
      <c r="A1205" s="307" t="s">
        <v>3688</v>
      </c>
      <c r="B1205" s="303">
        <v>25300000</v>
      </c>
    </row>
    <row r="1206" spans="1:2">
      <c r="A1206" s="307" t="s">
        <v>3689</v>
      </c>
      <c r="B1206" s="303">
        <v>31625000</v>
      </c>
    </row>
    <row r="1207" spans="1:2">
      <c r="A1207" s="307" t="s">
        <v>3690</v>
      </c>
      <c r="B1207" s="303">
        <v>25300000</v>
      </c>
    </row>
    <row r="1208" spans="1:2">
      <c r="A1208" s="307" t="s">
        <v>3691</v>
      </c>
      <c r="B1208" s="303">
        <v>18975000</v>
      </c>
    </row>
    <row r="1209" spans="1:2">
      <c r="A1209" s="307" t="s">
        <v>3692</v>
      </c>
      <c r="B1209" s="303">
        <v>50600000</v>
      </c>
    </row>
    <row r="1210" spans="1:2">
      <c r="A1210" s="308" t="s">
        <v>398</v>
      </c>
      <c r="B1210" s="277">
        <v>107766590</v>
      </c>
    </row>
    <row r="1211" spans="1:2">
      <c r="A1211" s="307" t="s">
        <v>2002</v>
      </c>
      <c r="B1211" s="303">
        <v>54033360</v>
      </c>
    </row>
    <row r="1212" spans="1:2">
      <c r="A1212" s="307" t="s">
        <v>3693</v>
      </c>
      <c r="B1212" s="303">
        <v>18651230</v>
      </c>
    </row>
    <row r="1213" spans="1:2">
      <c r="A1213" s="307" t="s">
        <v>3694</v>
      </c>
      <c r="B1213" s="303">
        <v>35082000</v>
      </c>
    </row>
    <row r="1214" spans="1:2">
      <c r="A1214" s="308" t="s">
        <v>144</v>
      </c>
      <c r="B1214" s="277">
        <v>70375541</v>
      </c>
    </row>
    <row r="1215" spans="1:2">
      <c r="A1215" s="307" t="s">
        <v>2003</v>
      </c>
      <c r="B1215" s="303">
        <v>66673963</v>
      </c>
    </row>
    <row r="1216" spans="1:2">
      <c r="A1216" s="307" t="s">
        <v>3695</v>
      </c>
      <c r="B1216" s="303">
        <v>3701578</v>
      </c>
    </row>
    <row r="1217" spans="1:2">
      <c r="A1217" s="307" t="s">
        <v>639</v>
      </c>
      <c r="B1217" s="303">
        <v>5857403</v>
      </c>
    </row>
    <row r="1218" spans="1:2">
      <c r="A1218" s="307" t="s">
        <v>2004</v>
      </c>
      <c r="B1218" s="303">
        <v>1812999</v>
      </c>
    </row>
    <row r="1219" spans="1:2">
      <c r="A1219" s="307" t="s">
        <v>3696</v>
      </c>
      <c r="B1219" s="303">
        <v>4044404</v>
      </c>
    </row>
    <row r="1220" spans="1:2">
      <c r="A1220" s="308" t="s">
        <v>399</v>
      </c>
      <c r="B1220" s="277">
        <v>49369058</v>
      </c>
    </row>
    <row r="1221" spans="1:2">
      <c r="A1221" s="307" t="s">
        <v>2005</v>
      </c>
      <c r="B1221" s="303">
        <v>3611998</v>
      </c>
    </row>
    <row r="1222" spans="1:2">
      <c r="A1222" s="307" t="s">
        <v>2006</v>
      </c>
      <c r="B1222" s="303">
        <v>3606002</v>
      </c>
    </row>
    <row r="1223" spans="1:2">
      <c r="A1223" s="307" t="s">
        <v>2007</v>
      </c>
      <c r="B1223" s="303">
        <v>23423244</v>
      </c>
    </row>
    <row r="1224" spans="1:2">
      <c r="A1224" s="307" t="s">
        <v>2008</v>
      </c>
      <c r="B1224" s="303">
        <v>5762664</v>
      </c>
    </row>
    <row r="1225" spans="1:2">
      <c r="A1225" s="307" t="s">
        <v>2009</v>
      </c>
      <c r="B1225" s="303">
        <v>3625998</v>
      </c>
    </row>
    <row r="1226" spans="1:2">
      <c r="A1226" s="307" t="s">
        <v>3697</v>
      </c>
      <c r="B1226" s="303">
        <v>9339152</v>
      </c>
    </row>
    <row r="1227" spans="1:2">
      <c r="A1227" s="308" t="s">
        <v>3192</v>
      </c>
      <c r="B1227" s="277">
        <v>34024000</v>
      </c>
    </row>
    <row r="1228" spans="1:2" ht="24">
      <c r="A1228" s="307" t="s">
        <v>3698</v>
      </c>
      <c r="B1228" s="303">
        <v>34024000</v>
      </c>
    </row>
    <row r="1229" spans="1:2">
      <c r="A1229" s="308" t="s">
        <v>287</v>
      </c>
      <c r="B1229" s="277">
        <v>36375980</v>
      </c>
    </row>
    <row r="1230" spans="1:2">
      <c r="A1230" s="307" t="s">
        <v>2010</v>
      </c>
      <c r="B1230" s="303">
        <v>36375980</v>
      </c>
    </row>
    <row r="1231" spans="1:2">
      <c r="A1231" s="308" t="s">
        <v>43</v>
      </c>
      <c r="B1231" s="277">
        <v>71626443</v>
      </c>
    </row>
    <row r="1232" spans="1:2">
      <c r="A1232" s="307" t="s">
        <v>2011</v>
      </c>
      <c r="B1232" s="303">
        <v>18210000</v>
      </c>
    </row>
    <row r="1233" spans="1:2">
      <c r="A1233" s="307" t="s">
        <v>2012</v>
      </c>
      <c r="B1233" s="303">
        <v>14548440</v>
      </c>
    </row>
    <row r="1234" spans="1:2">
      <c r="A1234" s="307" t="s">
        <v>3699</v>
      </c>
      <c r="B1234" s="303">
        <v>16650108</v>
      </c>
    </row>
    <row r="1235" spans="1:2">
      <c r="A1235" s="307" t="s">
        <v>3700</v>
      </c>
      <c r="B1235" s="303">
        <v>22217895</v>
      </c>
    </row>
    <row r="1236" spans="1:2">
      <c r="A1236" s="308" t="s">
        <v>288</v>
      </c>
      <c r="B1236" s="277">
        <v>85053850</v>
      </c>
    </row>
    <row r="1237" spans="1:2">
      <c r="A1237" s="307" t="s">
        <v>2013</v>
      </c>
      <c r="B1237" s="303">
        <v>85053850</v>
      </c>
    </row>
    <row r="1238" spans="1:2">
      <c r="A1238" s="308" t="s">
        <v>187</v>
      </c>
      <c r="B1238" s="277">
        <v>18120788.399999999</v>
      </c>
    </row>
    <row r="1239" spans="1:2">
      <c r="A1239" s="307" t="s">
        <v>3701</v>
      </c>
      <c r="B1239" s="303">
        <v>2777838</v>
      </c>
    </row>
    <row r="1240" spans="1:2">
      <c r="A1240" s="307" t="s">
        <v>2014</v>
      </c>
      <c r="B1240" s="303">
        <v>15342950.4</v>
      </c>
    </row>
    <row r="1241" spans="1:2">
      <c r="A1241" s="308" t="s">
        <v>44</v>
      </c>
      <c r="B1241" s="277">
        <v>308592545</v>
      </c>
    </row>
    <row r="1242" spans="1:2">
      <c r="A1242" s="307" t="s">
        <v>2015</v>
      </c>
      <c r="B1242" s="303">
        <v>27045105</v>
      </c>
    </row>
    <row r="1243" spans="1:2">
      <c r="A1243" s="307" t="s">
        <v>2016</v>
      </c>
      <c r="B1243" s="303">
        <v>90789400</v>
      </c>
    </row>
    <row r="1244" spans="1:2">
      <c r="A1244" s="307" t="s">
        <v>3702</v>
      </c>
      <c r="B1244" s="303">
        <v>55523640</v>
      </c>
    </row>
    <row r="1245" spans="1:2">
      <c r="A1245" s="307" t="s">
        <v>3703</v>
      </c>
      <c r="B1245" s="303">
        <v>37021560</v>
      </c>
    </row>
    <row r="1246" spans="1:2">
      <c r="A1246" s="307" t="s">
        <v>3704</v>
      </c>
      <c r="B1246" s="303">
        <v>74879960</v>
      </c>
    </row>
    <row r="1247" spans="1:2">
      <c r="A1247" s="307" t="s">
        <v>3705</v>
      </c>
      <c r="B1247" s="303">
        <v>23332880</v>
      </c>
    </row>
    <row r="1248" spans="1:2">
      <c r="A1248" s="308" t="s">
        <v>2017</v>
      </c>
      <c r="B1248" s="277">
        <v>18085500</v>
      </c>
    </row>
    <row r="1249" spans="1:2">
      <c r="A1249" s="307" t="s">
        <v>2018</v>
      </c>
      <c r="B1249" s="303">
        <v>18085500</v>
      </c>
    </row>
    <row r="1250" spans="1:2">
      <c r="A1250" s="308" t="s">
        <v>3193</v>
      </c>
      <c r="B1250" s="277">
        <v>13185555</v>
      </c>
    </row>
    <row r="1251" spans="1:2">
      <c r="A1251" s="307" t="s">
        <v>3706</v>
      </c>
      <c r="B1251" s="303">
        <v>13185555</v>
      </c>
    </row>
    <row r="1252" spans="1:2">
      <c r="A1252" s="308" t="s">
        <v>3194</v>
      </c>
      <c r="B1252" s="277">
        <v>51150881</v>
      </c>
    </row>
    <row r="1253" spans="1:2">
      <c r="A1253" s="307" t="s">
        <v>3707</v>
      </c>
      <c r="B1253" s="303">
        <v>27209990</v>
      </c>
    </row>
    <row r="1254" spans="1:2">
      <c r="A1254" s="307" t="s">
        <v>3708</v>
      </c>
      <c r="B1254" s="303">
        <v>23940891</v>
      </c>
    </row>
    <row r="1255" spans="1:2">
      <c r="A1255" s="308" t="s">
        <v>400</v>
      </c>
      <c r="B1255" s="277">
        <v>1249369477</v>
      </c>
    </row>
    <row r="1256" spans="1:2">
      <c r="A1256" s="307" t="s">
        <v>2019</v>
      </c>
      <c r="B1256" s="303">
        <v>181178800</v>
      </c>
    </row>
    <row r="1257" spans="1:2">
      <c r="A1257" s="307" t="s">
        <v>2020</v>
      </c>
      <c r="B1257" s="303">
        <v>179878800</v>
      </c>
    </row>
    <row r="1258" spans="1:2">
      <c r="A1258" s="307" t="s">
        <v>2021</v>
      </c>
      <c r="B1258" s="303">
        <v>180377700</v>
      </c>
    </row>
    <row r="1259" spans="1:2">
      <c r="A1259" s="307" t="s">
        <v>2022</v>
      </c>
      <c r="B1259" s="303">
        <v>180500100</v>
      </c>
    </row>
    <row r="1260" spans="1:2">
      <c r="A1260" s="307" t="s">
        <v>3709</v>
      </c>
      <c r="B1260" s="303">
        <v>166506930</v>
      </c>
    </row>
    <row r="1261" spans="1:2">
      <c r="A1261" s="307" t="s">
        <v>3710</v>
      </c>
      <c r="B1261" s="303">
        <v>18515550</v>
      </c>
    </row>
    <row r="1262" spans="1:2">
      <c r="A1262" s="307" t="s">
        <v>3711</v>
      </c>
      <c r="B1262" s="303">
        <v>199502200</v>
      </c>
    </row>
    <row r="1263" spans="1:2">
      <c r="A1263" s="307" t="s">
        <v>3712</v>
      </c>
      <c r="B1263" s="303">
        <v>142909397</v>
      </c>
    </row>
    <row r="1264" spans="1:2">
      <c r="A1264" s="308" t="s">
        <v>640</v>
      </c>
      <c r="B1264" s="277">
        <v>1299756475</v>
      </c>
    </row>
    <row r="1265" spans="1:2">
      <c r="A1265" s="307" t="s">
        <v>2023</v>
      </c>
      <c r="B1265" s="303">
        <v>45049975</v>
      </c>
    </row>
    <row r="1266" spans="1:2">
      <c r="A1266" s="307" t="s">
        <v>2024</v>
      </c>
      <c r="B1266" s="303">
        <v>44944700</v>
      </c>
    </row>
    <row r="1267" spans="1:2">
      <c r="A1267" s="307" t="s">
        <v>2025</v>
      </c>
      <c r="B1267" s="303">
        <v>44944700</v>
      </c>
    </row>
    <row r="1268" spans="1:2">
      <c r="A1268" s="307" t="s">
        <v>2026</v>
      </c>
      <c r="B1268" s="303">
        <v>90150050</v>
      </c>
    </row>
    <row r="1269" spans="1:2">
      <c r="A1269" s="307" t="s">
        <v>2027</v>
      </c>
      <c r="B1269" s="303">
        <v>90599950</v>
      </c>
    </row>
    <row r="1270" spans="1:2">
      <c r="A1270" s="307" t="s">
        <v>2028</v>
      </c>
      <c r="B1270" s="303">
        <v>90649950</v>
      </c>
    </row>
    <row r="1271" spans="1:2">
      <c r="A1271" s="307" t="s">
        <v>3713</v>
      </c>
      <c r="B1271" s="303">
        <v>46276925</v>
      </c>
    </row>
    <row r="1272" spans="1:2">
      <c r="A1272" s="307" t="s">
        <v>3714</v>
      </c>
      <c r="B1272" s="303">
        <v>46275175</v>
      </c>
    </row>
    <row r="1273" spans="1:2">
      <c r="A1273" s="307" t="s">
        <v>3715</v>
      </c>
      <c r="B1273" s="303">
        <v>46250175</v>
      </c>
    </row>
    <row r="1274" spans="1:2">
      <c r="A1274" s="307" t="s">
        <v>3716</v>
      </c>
      <c r="B1274" s="303">
        <v>79924440</v>
      </c>
    </row>
    <row r="1275" spans="1:2">
      <c r="A1275" s="307" t="s">
        <v>3717</v>
      </c>
      <c r="B1275" s="303">
        <v>87363120</v>
      </c>
    </row>
    <row r="1276" spans="1:2">
      <c r="A1276" s="307" t="s">
        <v>3718</v>
      </c>
      <c r="B1276" s="303">
        <v>117449400</v>
      </c>
    </row>
    <row r="1277" spans="1:2">
      <c r="A1277" s="307" t="s">
        <v>3719</v>
      </c>
      <c r="B1277" s="303">
        <v>119449950</v>
      </c>
    </row>
    <row r="1278" spans="1:2">
      <c r="A1278" s="307" t="s">
        <v>3720</v>
      </c>
      <c r="B1278" s="303">
        <v>118079400</v>
      </c>
    </row>
    <row r="1279" spans="1:2">
      <c r="A1279" s="307" t="s">
        <v>3721</v>
      </c>
      <c r="B1279" s="303">
        <v>116949950</v>
      </c>
    </row>
    <row r="1280" spans="1:2">
      <c r="A1280" s="307" t="s">
        <v>3722</v>
      </c>
      <c r="B1280" s="303">
        <v>69953640</v>
      </c>
    </row>
    <row r="1281" spans="1:2">
      <c r="A1281" s="307" t="s">
        <v>2029</v>
      </c>
      <c r="B1281" s="303">
        <v>45444975</v>
      </c>
    </row>
    <row r="1282" spans="1:2">
      <c r="A1282" s="308" t="s">
        <v>45</v>
      </c>
      <c r="B1282" s="277">
        <v>50685000</v>
      </c>
    </row>
    <row r="1283" spans="1:2">
      <c r="A1283" s="307" t="s">
        <v>18</v>
      </c>
      <c r="B1283" s="303">
        <v>50685000</v>
      </c>
    </row>
    <row r="1284" spans="1:2">
      <c r="A1284" s="308" t="s">
        <v>46</v>
      </c>
      <c r="B1284" s="277">
        <v>53649800</v>
      </c>
    </row>
    <row r="1285" spans="1:2">
      <c r="A1285" s="307" t="s">
        <v>2030</v>
      </c>
      <c r="B1285" s="303">
        <v>53649800</v>
      </c>
    </row>
    <row r="1286" spans="1:2">
      <c r="A1286" s="307" t="s">
        <v>401</v>
      </c>
      <c r="B1286" s="303" t="s">
        <v>180</v>
      </c>
    </row>
    <row r="1287" spans="1:2">
      <c r="A1287" s="308" t="s">
        <v>3723</v>
      </c>
      <c r="B1287" s="277">
        <v>1988873250.78</v>
      </c>
    </row>
    <row r="1288" spans="1:2">
      <c r="A1288" s="307" t="s">
        <v>3724</v>
      </c>
      <c r="B1288" s="303">
        <v>216441270.78</v>
      </c>
    </row>
    <row r="1289" spans="1:2">
      <c r="A1289" s="307" t="s">
        <v>3725</v>
      </c>
      <c r="B1289" s="303">
        <v>352000000</v>
      </c>
    </row>
    <row r="1290" spans="1:2">
      <c r="A1290" s="307" t="s">
        <v>3726</v>
      </c>
      <c r="B1290" s="303">
        <v>351632000</v>
      </c>
    </row>
    <row r="1291" spans="1:2">
      <c r="A1291" s="307" t="s">
        <v>3727</v>
      </c>
      <c r="B1291" s="303">
        <v>352000000</v>
      </c>
    </row>
    <row r="1292" spans="1:2">
      <c r="A1292" s="307" t="s">
        <v>3728</v>
      </c>
      <c r="B1292" s="303">
        <v>506000000</v>
      </c>
    </row>
    <row r="1293" spans="1:2">
      <c r="A1293" s="307" t="s">
        <v>3729</v>
      </c>
      <c r="B1293" s="303">
        <v>210799980</v>
      </c>
    </row>
    <row r="1294" spans="1:2">
      <c r="A1294" s="308" t="s">
        <v>47</v>
      </c>
      <c r="B1294" s="277">
        <v>6026009923.1000004</v>
      </c>
    </row>
    <row r="1295" spans="1:2">
      <c r="A1295" s="307" t="s">
        <v>2031</v>
      </c>
      <c r="B1295" s="303">
        <v>277475352</v>
      </c>
    </row>
    <row r="1296" spans="1:2">
      <c r="A1296" s="307" t="s">
        <v>2032</v>
      </c>
      <c r="B1296" s="303">
        <v>188894895</v>
      </c>
    </row>
    <row r="1297" spans="1:2">
      <c r="A1297" s="307" t="s">
        <v>2033</v>
      </c>
      <c r="B1297" s="303">
        <v>88346951</v>
      </c>
    </row>
    <row r="1298" spans="1:2">
      <c r="A1298" s="307" t="s">
        <v>2034</v>
      </c>
      <c r="B1298" s="303">
        <v>246296956</v>
      </c>
    </row>
    <row r="1299" spans="1:2">
      <c r="A1299" s="307" t="s">
        <v>2035</v>
      </c>
      <c r="B1299" s="303">
        <v>30292093.699999999</v>
      </c>
    </row>
    <row r="1300" spans="1:2">
      <c r="A1300" s="307" t="s">
        <v>2036</v>
      </c>
      <c r="B1300" s="303">
        <v>278388763.41000003</v>
      </c>
    </row>
    <row r="1301" spans="1:2">
      <c r="A1301" s="307" t="s">
        <v>2037</v>
      </c>
      <c r="B1301" s="303">
        <v>278684455.56999999</v>
      </c>
    </row>
    <row r="1302" spans="1:2">
      <c r="A1302" s="307" t="s">
        <v>2038</v>
      </c>
      <c r="B1302" s="303">
        <v>277588077</v>
      </c>
    </row>
    <row r="1303" spans="1:2">
      <c r="A1303" s="307" t="s">
        <v>2039</v>
      </c>
      <c r="B1303" s="303">
        <v>278377247.51999998</v>
      </c>
    </row>
    <row r="1304" spans="1:2">
      <c r="A1304" s="307" t="s">
        <v>2040</v>
      </c>
      <c r="B1304" s="303">
        <v>277890316.42000002</v>
      </c>
    </row>
    <row r="1305" spans="1:2">
      <c r="A1305" s="307" t="s">
        <v>2041</v>
      </c>
      <c r="B1305" s="303">
        <v>283232830.01999998</v>
      </c>
    </row>
    <row r="1306" spans="1:2">
      <c r="A1306" s="307" t="s">
        <v>2042</v>
      </c>
      <c r="B1306" s="303">
        <v>289873851.24000001</v>
      </c>
    </row>
    <row r="1307" spans="1:2">
      <c r="A1307" s="307" t="s">
        <v>2043</v>
      </c>
      <c r="B1307" s="303">
        <v>278876918.02999997</v>
      </c>
    </row>
    <row r="1308" spans="1:2">
      <c r="A1308" s="307" t="s">
        <v>2044</v>
      </c>
      <c r="B1308" s="303">
        <v>277736942.81</v>
      </c>
    </row>
    <row r="1309" spans="1:2">
      <c r="A1309" s="307" t="s">
        <v>2045</v>
      </c>
      <c r="B1309" s="303">
        <v>279208703.83999997</v>
      </c>
    </row>
    <row r="1310" spans="1:2">
      <c r="A1310" s="307" t="s">
        <v>2046</v>
      </c>
      <c r="B1310" s="303">
        <v>225527265</v>
      </c>
    </row>
    <row r="1311" spans="1:2">
      <c r="A1311" s="307" t="s">
        <v>2047</v>
      </c>
      <c r="B1311" s="303">
        <v>54360007.18</v>
      </c>
    </row>
    <row r="1312" spans="1:2">
      <c r="A1312" s="307" t="s">
        <v>2048</v>
      </c>
      <c r="B1312" s="303">
        <v>169744072</v>
      </c>
    </row>
    <row r="1313" spans="1:2">
      <c r="A1313" s="307" t="s">
        <v>2049</v>
      </c>
      <c r="B1313" s="303">
        <v>110206833.91</v>
      </c>
    </row>
    <row r="1314" spans="1:2">
      <c r="A1314" s="307" t="s">
        <v>2050</v>
      </c>
      <c r="B1314" s="303">
        <v>277901470</v>
      </c>
    </row>
    <row r="1315" spans="1:2">
      <c r="A1315" s="307" t="s">
        <v>2051</v>
      </c>
      <c r="B1315" s="303">
        <v>509359129.94</v>
      </c>
    </row>
    <row r="1316" spans="1:2">
      <c r="A1316" s="307" t="s">
        <v>3730</v>
      </c>
      <c r="B1316" s="303">
        <v>339606281.47000003</v>
      </c>
    </row>
    <row r="1317" spans="1:2">
      <c r="A1317" s="307" t="s">
        <v>3731</v>
      </c>
      <c r="B1317" s="303">
        <v>354205899.68000001</v>
      </c>
    </row>
    <row r="1318" spans="1:2">
      <c r="A1318" s="307" t="s">
        <v>3732</v>
      </c>
      <c r="B1318" s="303">
        <v>353934610.36000001</v>
      </c>
    </row>
    <row r="1319" spans="1:2">
      <c r="A1319" s="308" t="s">
        <v>3733</v>
      </c>
      <c r="B1319" s="277">
        <v>3645490</v>
      </c>
    </row>
    <row r="1320" spans="1:2">
      <c r="A1320" s="307" t="s">
        <v>3734</v>
      </c>
      <c r="B1320" s="303">
        <v>3645490</v>
      </c>
    </row>
    <row r="1321" spans="1:2">
      <c r="A1321" s="308" t="s">
        <v>3735</v>
      </c>
      <c r="B1321" s="277">
        <v>45619980</v>
      </c>
    </row>
    <row r="1322" spans="1:2">
      <c r="A1322" s="307" t="s">
        <v>3736</v>
      </c>
      <c r="B1322" s="303">
        <v>45619980</v>
      </c>
    </row>
    <row r="1323" spans="1:2">
      <c r="A1323" s="308" t="s">
        <v>402</v>
      </c>
      <c r="B1323" s="277">
        <v>5300000</v>
      </c>
    </row>
    <row r="1324" spans="1:2">
      <c r="A1324" s="307" t="s">
        <v>2052</v>
      </c>
      <c r="B1324" s="303">
        <v>5300000</v>
      </c>
    </row>
    <row r="1325" spans="1:2">
      <c r="A1325" s="308" t="s">
        <v>622</v>
      </c>
      <c r="B1325" s="303"/>
    </row>
    <row r="1326" spans="1:2">
      <c r="A1326" s="308" t="s">
        <v>14</v>
      </c>
      <c r="B1326" s="277">
        <f>SUM(B7:B1325)/2</f>
        <v>152379682614.23001</v>
      </c>
    </row>
    <row r="1327" spans="1:2">
      <c r="B1327" s="285"/>
    </row>
  </sheetData>
  <autoFilter ref="A6:C727"/>
  <pageMargins left="0.70866141732283472" right="0.19" top="0.35433070866141736" bottom="0.35433070866141736" header="0.23622047244094491" footer="0.23622047244094491"/>
  <pageSetup paperSize="9" scale="10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91"/>
  <sheetViews>
    <sheetView topLeftCell="A130" workbookViewId="0">
      <selection activeCell="B160" sqref="B160"/>
    </sheetView>
  </sheetViews>
  <sheetFormatPr defaultRowHeight="15"/>
  <cols>
    <col min="1" max="1" width="78.42578125" style="45" bestFit="1" customWidth="1"/>
    <col min="2" max="2" width="16.5703125" style="54" customWidth="1"/>
    <col min="3" max="16384" width="9.140625" style="12"/>
  </cols>
  <sheetData>
    <row r="1" spans="1:2">
      <c r="B1" s="73" t="s">
        <v>57</v>
      </c>
    </row>
    <row r="3" spans="1:2" ht="15.75">
      <c r="A3" s="1" t="s">
        <v>13</v>
      </c>
      <c r="B3" s="64"/>
    </row>
    <row r="4" spans="1:2" ht="15.75">
      <c r="A4" s="2" t="s">
        <v>2906</v>
      </c>
      <c r="B4" s="64"/>
    </row>
    <row r="5" spans="1:2">
      <c r="A5" s="46"/>
      <c r="B5" s="64"/>
    </row>
    <row r="6" spans="1:2" s="10" customFormat="1" ht="15.75">
      <c r="A6" s="286" t="s">
        <v>1</v>
      </c>
      <c r="B6" s="287" t="s">
        <v>2</v>
      </c>
    </row>
    <row r="7" spans="1:2" s="10" customFormat="1" ht="12">
      <c r="A7" s="288" t="s">
        <v>3737</v>
      </c>
      <c r="B7" s="289">
        <v>35500000</v>
      </c>
    </row>
    <row r="8" spans="1:2">
      <c r="A8" s="290" t="s">
        <v>3752</v>
      </c>
      <c r="B8" s="291">
        <v>12500000</v>
      </c>
    </row>
    <row r="9" spans="1:2" s="10" customFormat="1" ht="12">
      <c r="A9" s="288" t="s">
        <v>3753</v>
      </c>
      <c r="B9" s="289">
        <v>23000000</v>
      </c>
    </row>
    <row r="10" spans="1:2">
      <c r="A10" s="288" t="s">
        <v>2053</v>
      </c>
      <c r="B10" s="289">
        <v>4050000</v>
      </c>
    </row>
    <row r="11" spans="1:2" s="10" customFormat="1" ht="12">
      <c r="A11" s="290" t="s">
        <v>2054</v>
      </c>
      <c r="B11" s="291">
        <v>4050000</v>
      </c>
    </row>
    <row r="12" spans="1:2">
      <c r="A12" s="288" t="s">
        <v>2055</v>
      </c>
      <c r="B12" s="289">
        <v>54000000</v>
      </c>
    </row>
    <row r="13" spans="1:2" s="10" customFormat="1" ht="12">
      <c r="A13" s="290" t="s">
        <v>2056</v>
      </c>
      <c r="B13" s="291">
        <v>54000000</v>
      </c>
    </row>
    <row r="14" spans="1:2">
      <c r="A14" s="288" t="s">
        <v>3738</v>
      </c>
      <c r="B14" s="289">
        <v>2741776</v>
      </c>
    </row>
    <row r="15" spans="1:2" s="10" customFormat="1" ht="12">
      <c r="A15" s="290" t="s">
        <v>3754</v>
      </c>
      <c r="B15" s="291">
        <v>2741776</v>
      </c>
    </row>
    <row r="16" spans="1:2">
      <c r="A16" s="288" t="s">
        <v>3739</v>
      </c>
      <c r="B16" s="289">
        <v>10125000</v>
      </c>
    </row>
    <row r="17" spans="1:2">
      <c r="A17" s="290" t="s">
        <v>3755</v>
      </c>
      <c r="B17" s="291">
        <v>10125000</v>
      </c>
    </row>
    <row r="18" spans="1:2" s="10" customFormat="1" ht="12">
      <c r="A18" s="288" t="s">
        <v>2057</v>
      </c>
      <c r="B18" s="289">
        <v>24850000</v>
      </c>
    </row>
    <row r="19" spans="1:2">
      <c r="A19" s="290" t="s">
        <v>2058</v>
      </c>
      <c r="B19" s="291">
        <v>24850000</v>
      </c>
    </row>
    <row r="20" spans="1:2">
      <c r="A20" s="288" t="s">
        <v>3756</v>
      </c>
      <c r="B20" s="289">
        <v>10800000</v>
      </c>
    </row>
    <row r="21" spans="1:2" s="10" customFormat="1" ht="12">
      <c r="A21" s="290" t="s">
        <v>3757</v>
      </c>
      <c r="B21" s="291">
        <v>10800000</v>
      </c>
    </row>
    <row r="22" spans="1:2">
      <c r="A22" s="288" t="s">
        <v>645</v>
      </c>
      <c r="B22" s="289">
        <v>690684.57</v>
      </c>
    </row>
    <row r="23" spans="1:2" s="10" customFormat="1" ht="12">
      <c r="A23" s="290" t="s">
        <v>18</v>
      </c>
      <c r="B23" s="291">
        <v>690684.57</v>
      </c>
    </row>
    <row r="24" spans="1:2">
      <c r="A24" s="288" t="s">
        <v>2059</v>
      </c>
      <c r="B24" s="289">
        <v>16635924.77</v>
      </c>
    </row>
    <row r="25" spans="1:2" ht="24">
      <c r="A25" s="290" t="s">
        <v>2060</v>
      </c>
      <c r="B25" s="291">
        <v>16635924.77</v>
      </c>
    </row>
    <row r="26" spans="1:2" s="10" customFormat="1" ht="12">
      <c r="A26" s="288" t="s">
        <v>3740</v>
      </c>
      <c r="B26" s="289">
        <v>8775000</v>
      </c>
    </row>
    <row r="27" spans="1:2">
      <c r="A27" s="290" t="s">
        <v>3758</v>
      </c>
      <c r="B27" s="291">
        <v>8775000</v>
      </c>
    </row>
    <row r="28" spans="1:2" s="10" customFormat="1" ht="12">
      <c r="A28" s="288" t="s">
        <v>234</v>
      </c>
      <c r="B28" s="289">
        <v>328170155.19999999</v>
      </c>
    </row>
    <row r="29" spans="1:2">
      <c r="A29" s="290" t="s">
        <v>2061</v>
      </c>
      <c r="B29" s="291">
        <v>231705.92</v>
      </c>
    </row>
    <row r="30" spans="1:2" s="10" customFormat="1" ht="12">
      <c r="A30" s="290" t="s">
        <v>235</v>
      </c>
      <c r="B30" s="291">
        <v>327938449.27999997</v>
      </c>
    </row>
    <row r="31" spans="1:2">
      <c r="A31" s="288" t="s">
        <v>5</v>
      </c>
      <c r="B31" s="289">
        <v>8273599.7300000004</v>
      </c>
    </row>
    <row r="32" spans="1:2" s="10" customFormat="1" ht="12">
      <c r="A32" s="290" t="s">
        <v>236</v>
      </c>
      <c r="B32" s="291">
        <v>8273599.7300000004</v>
      </c>
    </row>
    <row r="33" spans="1:2">
      <c r="A33" s="288" t="s">
        <v>2966</v>
      </c>
      <c r="B33" s="289">
        <v>1473258.88</v>
      </c>
    </row>
    <row r="34" spans="1:2" s="10" customFormat="1" ht="12">
      <c r="A34" s="290" t="s">
        <v>3759</v>
      </c>
      <c r="B34" s="291">
        <v>1473258.88</v>
      </c>
    </row>
    <row r="35" spans="1:2">
      <c r="A35" s="288" t="s">
        <v>372</v>
      </c>
      <c r="B35" s="289">
        <v>2300000</v>
      </c>
    </row>
    <row r="36" spans="1:2">
      <c r="A36" s="290" t="s">
        <v>2062</v>
      </c>
      <c r="B36" s="291">
        <v>2300000</v>
      </c>
    </row>
    <row r="37" spans="1:2" s="10" customFormat="1" ht="12">
      <c r="A37" s="288" t="s">
        <v>145</v>
      </c>
      <c r="B37" s="289">
        <v>10907458.710000001</v>
      </c>
    </row>
    <row r="38" spans="1:2">
      <c r="A38" s="290" t="s">
        <v>146</v>
      </c>
      <c r="B38" s="291">
        <v>8700000</v>
      </c>
    </row>
    <row r="39" spans="1:2" s="10" customFormat="1" ht="12">
      <c r="A39" s="290" t="s">
        <v>189</v>
      </c>
      <c r="B39" s="291">
        <v>868593</v>
      </c>
    </row>
    <row r="40" spans="1:2">
      <c r="A40" s="290" t="s">
        <v>2063</v>
      </c>
      <c r="B40" s="291">
        <v>1008917.71</v>
      </c>
    </row>
    <row r="41" spans="1:2" s="10" customFormat="1" ht="12">
      <c r="A41" s="290" t="s">
        <v>147</v>
      </c>
      <c r="B41" s="291">
        <v>329948</v>
      </c>
    </row>
    <row r="42" spans="1:2">
      <c r="A42" s="288" t="s">
        <v>255</v>
      </c>
      <c r="B42" s="289">
        <v>2100000</v>
      </c>
    </row>
    <row r="43" spans="1:2">
      <c r="A43" s="290" t="s">
        <v>2064</v>
      </c>
      <c r="B43" s="291">
        <v>2100000</v>
      </c>
    </row>
    <row r="44" spans="1:2">
      <c r="A44" s="288" t="s">
        <v>114</v>
      </c>
      <c r="B44" s="289">
        <v>29082013.059999999</v>
      </c>
    </row>
    <row r="45" spans="1:2">
      <c r="A45" s="290" t="s">
        <v>2065</v>
      </c>
      <c r="B45" s="291">
        <v>12962348.689999999</v>
      </c>
    </row>
    <row r="46" spans="1:2">
      <c r="A46" s="290" t="s">
        <v>2066</v>
      </c>
      <c r="B46" s="291">
        <v>7565031.0800000001</v>
      </c>
    </row>
    <row r="47" spans="1:2">
      <c r="A47" s="290" t="s">
        <v>3760</v>
      </c>
      <c r="B47" s="291">
        <v>8554633.2899999991</v>
      </c>
    </row>
    <row r="48" spans="1:2">
      <c r="A48" s="288" t="s">
        <v>15</v>
      </c>
      <c r="B48" s="289">
        <v>9483450</v>
      </c>
    </row>
    <row r="49" spans="1:2" s="10" customFormat="1" ht="12">
      <c r="A49" s="290" t="s">
        <v>256</v>
      </c>
      <c r="B49" s="291">
        <v>2700000</v>
      </c>
    </row>
    <row r="50" spans="1:2" ht="24">
      <c r="A50" s="290" t="s">
        <v>3761</v>
      </c>
      <c r="B50" s="291">
        <v>1473450</v>
      </c>
    </row>
    <row r="51" spans="1:2">
      <c r="A51" s="290" t="s">
        <v>3762</v>
      </c>
      <c r="B51" s="291">
        <v>3240000</v>
      </c>
    </row>
    <row r="52" spans="1:2" s="10" customFormat="1" ht="12">
      <c r="A52" s="290" t="s">
        <v>3763</v>
      </c>
      <c r="B52" s="291">
        <v>2070000</v>
      </c>
    </row>
    <row r="53" spans="1:2">
      <c r="A53" s="288" t="s">
        <v>237</v>
      </c>
      <c r="B53" s="289">
        <v>1326127</v>
      </c>
    </row>
    <row r="54" spans="1:2" s="10" customFormat="1" ht="12">
      <c r="A54" s="290" t="s">
        <v>2067</v>
      </c>
      <c r="B54" s="291">
        <v>529200</v>
      </c>
    </row>
    <row r="55" spans="1:2">
      <c r="A55" s="290" t="s">
        <v>3764</v>
      </c>
      <c r="B55" s="291">
        <v>796927</v>
      </c>
    </row>
    <row r="56" spans="1:2" s="10" customFormat="1" ht="12">
      <c r="A56" s="288" t="s">
        <v>49</v>
      </c>
      <c r="B56" s="289">
        <v>1342196</v>
      </c>
    </row>
    <row r="57" spans="1:2">
      <c r="A57" s="290" t="s">
        <v>2068</v>
      </c>
      <c r="B57" s="291">
        <v>1342196</v>
      </c>
    </row>
    <row r="58" spans="1:2">
      <c r="A58" s="288" t="s">
        <v>190</v>
      </c>
      <c r="B58" s="289">
        <v>290400</v>
      </c>
    </row>
    <row r="59" spans="1:2">
      <c r="A59" s="290" t="s">
        <v>2069</v>
      </c>
      <c r="B59" s="291">
        <v>290400</v>
      </c>
    </row>
    <row r="60" spans="1:2" s="10" customFormat="1" ht="12">
      <c r="A60" s="288" t="s">
        <v>165</v>
      </c>
      <c r="B60" s="289">
        <v>8313567</v>
      </c>
    </row>
    <row r="61" spans="1:2">
      <c r="A61" s="290" t="s">
        <v>238</v>
      </c>
      <c r="B61" s="291" t="s">
        <v>180</v>
      </c>
    </row>
    <row r="62" spans="1:2">
      <c r="A62" s="290" t="s">
        <v>2070</v>
      </c>
      <c r="B62" s="291">
        <v>8313567</v>
      </c>
    </row>
    <row r="63" spans="1:2" s="10" customFormat="1" ht="12">
      <c r="A63" s="288" t="s">
        <v>115</v>
      </c>
      <c r="B63" s="289">
        <v>7410370</v>
      </c>
    </row>
    <row r="64" spans="1:2">
      <c r="A64" s="290" t="s">
        <v>2071</v>
      </c>
      <c r="B64" s="291">
        <v>2299770</v>
      </c>
    </row>
    <row r="65" spans="1:2" s="10" customFormat="1" ht="12">
      <c r="A65" s="290" t="s">
        <v>2072</v>
      </c>
      <c r="B65" s="291">
        <v>2299770</v>
      </c>
    </row>
    <row r="66" spans="1:2" s="10" customFormat="1" ht="12">
      <c r="A66" s="290" t="s">
        <v>2073</v>
      </c>
      <c r="B66" s="291">
        <v>2299770</v>
      </c>
    </row>
    <row r="67" spans="1:2">
      <c r="A67" s="290" t="s">
        <v>2074</v>
      </c>
      <c r="B67" s="291">
        <v>511060</v>
      </c>
    </row>
    <row r="68" spans="1:2" s="10" customFormat="1" ht="12">
      <c r="A68" s="288" t="s">
        <v>2075</v>
      </c>
      <c r="B68" s="289">
        <v>32388382.640000001</v>
      </c>
    </row>
    <row r="69" spans="1:2">
      <c r="A69" s="290" t="s">
        <v>2076</v>
      </c>
      <c r="B69" s="291">
        <v>32388382.640000001</v>
      </c>
    </row>
    <row r="70" spans="1:2" s="10" customFormat="1" ht="12">
      <c r="A70" s="288" t="s">
        <v>166</v>
      </c>
      <c r="B70" s="289">
        <v>750000</v>
      </c>
    </row>
    <row r="71" spans="1:2">
      <c r="A71" s="290" t="s">
        <v>167</v>
      </c>
      <c r="B71" s="291">
        <v>750000</v>
      </c>
    </row>
    <row r="72" spans="1:2" s="10" customFormat="1" ht="12">
      <c r="A72" s="288" t="s">
        <v>16</v>
      </c>
      <c r="B72" s="289">
        <v>874710</v>
      </c>
    </row>
    <row r="73" spans="1:2">
      <c r="A73" s="290" t="s">
        <v>11</v>
      </c>
      <c r="B73" s="291">
        <v>874710</v>
      </c>
    </row>
    <row r="74" spans="1:2" s="10" customFormat="1" ht="12">
      <c r="A74" s="288" t="s">
        <v>3741</v>
      </c>
      <c r="B74" s="289">
        <v>465750</v>
      </c>
    </row>
    <row r="75" spans="1:2">
      <c r="A75" s="290" t="s">
        <v>3765</v>
      </c>
      <c r="B75" s="291">
        <v>465750</v>
      </c>
    </row>
    <row r="76" spans="1:2" s="10" customFormat="1" ht="12">
      <c r="A76" s="288" t="s">
        <v>257</v>
      </c>
      <c r="B76" s="289">
        <v>3355823.05</v>
      </c>
    </row>
    <row r="77" spans="1:2">
      <c r="A77" s="290" t="s">
        <v>3766</v>
      </c>
      <c r="B77" s="291">
        <v>621000</v>
      </c>
    </row>
    <row r="78" spans="1:2">
      <c r="A78" s="290" t="s">
        <v>3767</v>
      </c>
      <c r="B78" s="291">
        <v>734823.55</v>
      </c>
    </row>
    <row r="79" spans="1:2" s="10" customFormat="1" ht="12">
      <c r="A79" s="290" t="s">
        <v>2077</v>
      </c>
      <c r="B79" s="291">
        <v>699999.25</v>
      </c>
    </row>
    <row r="80" spans="1:2">
      <c r="A80" s="290" t="s">
        <v>2078</v>
      </c>
      <c r="B80" s="291">
        <v>1300000.25</v>
      </c>
    </row>
    <row r="81" spans="1:2" s="10" customFormat="1" ht="12">
      <c r="A81" s="288" t="s">
        <v>403</v>
      </c>
      <c r="B81" s="289">
        <v>4050000</v>
      </c>
    </row>
    <row r="82" spans="1:2">
      <c r="A82" s="290" t="s">
        <v>2079</v>
      </c>
      <c r="B82" s="291">
        <v>4050000</v>
      </c>
    </row>
    <row r="83" spans="1:2" s="10" customFormat="1" ht="12">
      <c r="A83" s="288" t="s">
        <v>65</v>
      </c>
      <c r="B83" s="289">
        <v>10746750</v>
      </c>
    </row>
    <row r="84" spans="1:2">
      <c r="A84" s="290" t="s">
        <v>2080</v>
      </c>
      <c r="B84" s="291">
        <v>10746750</v>
      </c>
    </row>
    <row r="85" spans="1:2" ht="24">
      <c r="A85" s="288" t="s">
        <v>2081</v>
      </c>
      <c r="B85" s="289">
        <v>3750000</v>
      </c>
    </row>
    <row r="86" spans="1:2" s="10" customFormat="1" ht="12">
      <c r="A86" s="290" t="s">
        <v>2082</v>
      </c>
      <c r="B86" s="291">
        <v>3750000</v>
      </c>
    </row>
    <row r="87" spans="1:2">
      <c r="A87" s="288" t="s">
        <v>191</v>
      </c>
      <c r="B87" s="289">
        <v>310614.68</v>
      </c>
    </row>
    <row r="88" spans="1:2" s="10" customFormat="1" ht="12">
      <c r="A88" s="290" t="s">
        <v>150</v>
      </c>
      <c r="B88" s="291">
        <v>310614.68</v>
      </c>
    </row>
    <row r="89" spans="1:2">
      <c r="A89" s="288" t="s">
        <v>646</v>
      </c>
      <c r="B89" s="289">
        <v>4016978959.3400002</v>
      </c>
    </row>
    <row r="90" spans="1:2" s="10" customFormat="1" ht="12">
      <c r="A90" s="290" t="s">
        <v>647</v>
      </c>
      <c r="B90" s="291">
        <v>4016978959.3400002</v>
      </c>
    </row>
    <row r="91" spans="1:2">
      <c r="A91" s="288" t="s">
        <v>258</v>
      </c>
      <c r="B91" s="289" t="s">
        <v>180</v>
      </c>
    </row>
    <row r="92" spans="1:2">
      <c r="A92" s="290" t="s">
        <v>259</v>
      </c>
      <c r="B92" s="291" t="s">
        <v>180</v>
      </c>
    </row>
    <row r="93" spans="1:2" s="10" customFormat="1" ht="12">
      <c r="A93" s="288" t="s">
        <v>2083</v>
      </c>
      <c r="B93" s="289">
        <v>4740000</v>
      </c>
    </row>
    <row r="94" spans="1:2">
      <c r="A94" s="290" t="s">
        <v>2084</v>
      </c>
      <c r="B94" s="291">
        <v>4740000</v>
      </c>
    </row>
    <row r="95" spans="1:2" ht="17.25" customHeight="1">
      <c r="A95" s="294" t="s">
        <v>3742</v>
      </c>
      <c r="B95" s="295">
        <v>700000</v>
      </c>
    </row>
    <row r="96" spans="1:2" s="10" customFormat="1">
      <c r="A96" s="292" t="s">
        <v>3768</v>
      </c>
      <c r="B96" s="293">
        <v>700000</v>
      </c>
    </row>
    <row r="97" spans="1:2">
      <c r="A97" s="294" t="s">
        <v>3743</v>
      </c>
      <c r="B97" s="295">
        <v>1800000</v>
      </c>
    </row>
    <row r="98" spans="1:2">
      <c r="A98" s="292" t="s">
        <v>3769</v>
      </c>
      <c r="B98" s="293">
        <v>1800000</v>
      </c>
    </row>
    <row r="99" spans="1:2" ht="19.5" customHeight="1">
      <c r="A99" s="294" t="s">
        <v>648</v>
      </c>
      <c r="B99" s="295">
        <v>6000000</v>
      </c>
    </row>
    <row r="100" spans="1:2">
      <c r="A100" s="292" t="s">
        <v>649</v>
      </c>
      <c r="B100" s="293">
        <v>6000000</v>
      </c>
    </row>
    <row r="101" spans="1:2">
      <c r="A101" s="294" t="s">
        <v>149</v>
      </c>
      <c r="B101" s="295">
        <v>3167500</v>
      </c>
    </row>
    <row r="102" spans="1:2">
      <c r="A102" s="292" t="s">
        <v>3770</v>
      </c>
      <c r="B102" s="293">
        <v>253300</v>
      </c>
    </row>
    <row r="103" spans="1:2" ht="15" customHeight="1">
      <c r="A103" s="292" t="s">
        <v>2085</v>
      </c>
      <c r="B103" s="293">
        <v>2914200</v>
      </c>
    </row>
    <row r="104" spans="1:2">
      <c r="A104" s="294" t="s">
        <v>260</v>
      </c>
      <c r="B104" s="295">
        <v>5448901.25</v>
      </c>
    </row>
    <row r="105" spans="1:2" ht="16.5" customHeight="1">
      <c r="A105" s="292" t="s">
        <v>2086</v>
      </c>
      <c r="B105" s="293">
        <v>2527901.25</v>
      </c>
    </row>
    <row r="106" spans="1:2">
      <c r="A106" s="292" t="s">
        <v>3771</v>
      </c>
      <c r="B106" s="293">
        <v>2921000</v>
      </c>
    </row>
    <row r="107" spans="1:2">
      <c r="A107" s="294" t="s">
        <v>168</v>
      </c>
      <c r="B107" s="295">
        <v>3000000</v>
      </c>
    </row>
    <row r="108" spans="1:2">
      <c r="A108" s="292" t="s">
        <v>2087</v>
      </c>
      <c r="B108" s="293">
        <v>3000000</v>
      </c>
    </row>
    <row r="109" spans="1:2">
      <c r="A109" s="294" t="s">
        <v>3744</v>
      </c>
      <c r="B109" s="295">
        <v>1376320</v>
      </c>
    </row>
    <row r="110" spans="1:2">
      <c r="A110" s="292" t="s">
        <v>3772</v>
      </c>
      <c r="B110" s="293">
        <v>1376320</v>
      </c>
    </row>
    <row r="111" spans="1:2">
      <c r="A111" s="294" t="s">
        <v>2088</v>
      </c>
      <c r="B111" s="295">
        <v>12000000</v>
      </c>
    </row>
    <row r="112" spans="1:2">
      <c r="A112" s="292" t="s">
        <v>2089</v>
      </c>
      <c r="B112" s="293">
        <v>12000000</v>
      </c>
    </row>
    <row r="113" spans="1:2">
      <c r="A113" s="294" t="s">
        <v>169</v>
      </c>
      <c r="B113" s="295">
        <v>7655800</v>
      </c>
    </row>
    <row r="114" spans="1:2">
      <c r="A114" s="292" t="s">
        <v>2090</v>
      </c>
      <c r="B114" s="293">
        <v>505800</v>
      </c>
    </row>
    <row r="115" spans="1:2">
      <c r="A115" s="292" t="s">
        <v>2091</v>
      </c>
      <c r="B115" s="293">
        <v>7150000</v>
      </c>
    </row>
    <row r="116" spans="1:2">
      <c r="A116" s="294" t="s">
        <v>2092</v>
      </c>
      <c r="B116" s="295">
        <v>125000</v>
      </c>
    </row>
    <row r="117" spans="1:2">
      <c r="A117" s="292" t="s">
        <v>2093</v>
      </c>
      <c r="B117" s="293">
        <v>125000</v>
      </c>
    </row>
    <row r="118" spans="1:2" ht="19.5" customHeight="1">
      <c r="A118" s="294" t="s">
        <v>250</v>
      </c>
      <c r="B118" s="295">
        <v>120750000</v>
      </c>
    </row>
    <row r="119" spans="1:2">
      <c r="A119" s="292" t="s">
        <v>2094</v>
      </c>
      <c r="B119" s="293">
        <v>120750000</v>
      </c>
    </row>
    <row r="120" spans="1:2">
      <c r="A120" s="292" t="s">
        <v>2095</v>
      </c>
      <c r="B120" s="293">
        <v>2425925</v>
      </c>
    </row>
    <row r="121" spans="1:2">
      <c r="A121" s="292" t="s">
        <v>2096</v>
      </c>
      <c r="B121" s="293">
        <v>2425925</v>
      </c>
    </row>
    <row r="122" spans="1:2">
      <c r="A122" s="294" t="s">
        <v>139</v>
      </c>
      <c r="B122" s="295">
        <v>4500000</v>
      </c>
    </row>
    <row r="123" spans="1:2">
      <c r="A123" s="292" t="s">
        <v>3773</v>
      </c>
      <c r="B123" s="293">
        <v>4500000</v>
      </c>
    </row>
    <row r="124" spans="1:2">
      <c r="A124" s="294" t="s">
        <v>261</v>
      </c>
      <c r="B124" s="295">
        <v>7685000</v>
      </c>
    </row>
    <row r="125" spans="1:2">
      <c r="A125" s="292" t="s">
        <v>2097</v>
      </c>
      <c r="B125" s="293">
        <v>3600000</v>
      </c>
    </row>
    <row r="126" spans="1:2">
      <c r="A126" s="292" t="s">
        <v>3774</v>
      </c>
      <c r="B126" s="293">
        <v>195000</v>
      </c>
    </row>
    <row r="127" spans="1:2">
      <c r="A127" s="292" t="s">
        <v>3775</v>
      </c>
      <c r="B127" s="293">
        <v>3890000</v>
      </c>
    </row>
    <row r="128" spans="1:2">
      <c r="A128" s="294" t="s">
        <v>650</v>
      </c>
      <c r="B128" s="295">
        <v>10000000</v>
      </c>
    </row>
    <row r="129" spans="1:2">
      <c r="A129" s="292" t="s">
        <v>2098</v>
      </c>
      <c r="B129" s="293">
        <v>4000000</v>
      </c>
    </row>
    <row r="130" spans="1:2">
      <c r="A130" s="292" t="s">
        <v>3776</v>
      </c>
      <c r="B130" s="293">
        <v>6000000</v>
      </c>
    </row>
    <row r="131" spans="1:2">
      <c r="A131" s="294" t="s">
        <v>2099</v>
      </c>
      <c r="B131" s="295">
        <v>21798000</v>
      </c>
    </row>
    <row r="132" spans="1:2">
      <c r="A132" s="292" t="s">
        <v>2100</v>
      </c>
      <c r="B132" s="293">
        <v>21798000</v>
      </c>
    </row>
    <row r="133" spans="1:2">
      <c r="A133" s="294" t="s">
        <v>2101</v>
      </c>
      <c r="B133" s="295">
        <v>5399988</v>
      </c>
    </row>
    <row r="134" spans="1:2">
      <c r="A134" s="292" t="s">
        <v>2102</v>
      </c>
      <c r="B134" s="293">
        <v>5399988</v>
      </c>
    </row>
    <row r="135" spans="1:2">
      <c r="A135" s="294" t="s">
        <v>3745</v>
      </c>
      <c r="B135" s="295">
        <v>18998000</v>
      </c>
    </row>
    <row r="136" spans="1:2">
      <c r="A136" s="292" t="s">
        <v>3777</v>
      </c>
      <c r="B136" s="293">
        <v>18998000</v>
      </c>
    </row>
    <row r="137" spans="1:2">
      <c r="A137" s="294" t="s">
        <v>3746</v>
      </c>
      <c r="B137" s="295">
        <v>6247200</v>
      </c>
    </row>
    <row r="138" spans="1:2">
      <c r="A138" s="292" t="s">
        <v>3778</v>
      </c>
      <c r="B138" s="293">
        <v>6247200</v>
      </c>
    </row>
    <row r="139" spans="1:2">
      <c r="A139" s="294" t="s">
        <v>239</v>
      </c>
      <c r="B139" s="295">
        <v>983120.06</v>
      </c>
    </row>
    <row r="140" spans="1:2">
      <c r="A140" s="292" t="s">
        <v>2103</v>
      </c>
      <c r="B140" s="293">
        <v>983120.06</v>
      </c>
    </row>
    <row r="141" spans="1:2">
      <c r="A141" s="294" t="s">
        <v>220</v>
      </c>
      <c r="B141" s="295">
        <v>360000</v>
      </c>
    </row>
    <row r="142" spans="1:2">
      <c r="A142" s="292" t="s">
        <v>221</v>
      </c>
      <c r="B142" s="293">
        <v>360000</v>
      </c>
    </row>
    <row r="143" spans="1:2">
      <c r="A143" s="294" t="s">
        <v>2104</v>
      </c>
      <c r="B143" s="295">
        <v>10000000</v>
      </c>
    </row>
    <row r="144" spans="1:2">
      <c r="A144" s="292" t="s">
        <v>2105</v>
      </c>
      <c r="B144" s="293">
        <v>10000000</v>
      </c>
    </row>
    <row r="145" spans="1:2">
      <c r="A145" s="296" t="s">
        <v>7</v>
      </c>
      <c r="B145" s="297">
        <v>1233711.04</v>
      </c>
    </row>
    <row r="146" spans="1:2">
      <c r="A146" s="292" t="s">
        <v>8</v>
      </c>
      <c r="B146" s="293">
        <v>1233711.04</v>
      </c>
    </row>
    <row r="147" spans="1:2" ht="30">
      <c r="A147" s="294" t="s">
        <v>651</v>
      </c>
      <c r="B147" s="295">
        <v>20070000</v>
      </c>
    </row>
    <row r="148" spans="1:2">
      <c r="A148" s="292" t="s">
        <v>2106</v>
      </c>
      <c r="B148" s="293">
        <v>20070000</v>
      </c>
    </row>
    <row r="149" spans="1:2">
      <c r="A149" s="294" t="s">
        <v>2107</v>
      </c>
      <c r="B149" s="295">
        <v>8555005.3000000007</v>
      </c>
    </row>
    <row r="150" spans="1:2">
      <c r="A150" s="292" t="s">
        <v>3779</v>
      </c>
      <c r="B150" s="293">
        <v>1335005.3</v>
      </c>
    </row>
    <row r="151" spans="1:2">
      <c r="A151" s="292" t="s">
        <v>2108</v>
      </c>
      <c r="B151" s="293">
        <v>7220000</v>
      </c>
    </row>
    <row r="152" spans="1:2">
      <c r="A152" s="294" t="s">
        <v>66</v>
      </c>
      <c r="B152" s="295">
        <v>18900000</v>
      </c>
    </row>
    <row r="153" spans="1:2">
      <c r="A153" s="292" t="s">
        <v>67</v>
      </c>
      <c r="B153" s="293">
        <v>18900000</v>
      </c>
    </row>
    <row r="154" spans="1:2">
      <c r="A154" s="321" t="s">
        <v>3747</v>
      </c>
      <c r="B154" s="322">
        <v>4564965</v>
      </c>
    </row>
    <row r="155" spans="1:2">
      <c r="A155" s="323" t="s">
        <v>3780</v>
      </c>
      <c r="B155" s="318">
        <v>4564965</v>
      </c>
    </row>
    <row r="156" spans="1:2">
      <c r="A156" s="294" t="s">
        <v>3748</v>
      </c>
      <c r="B156" s="295">
        <v>4564965</v>
      </c>
    </row>
    <row r="157" spans="1:2">
      <c r="A157" s="292" t="s">
        <v>3781</v>
      </c>
      <c r="B157" s="293">
        <v>4564965</v>
      </c>
    </row>
    <row r="158" spans="1:2">
      <c r="A158" s="294" t="s">
        <v>3749</v>
      </c>
      <c r="B158" s="295">
        <v>4108467</v>
      </c>
    </row>
    <row r="159" spans="1:2">
      <c r="A159" s="292" t="s">
        <v>3782</v>
      </c>
      <c r="B159" s="293">
        <v>4108467</v>
      </c>
    </row>
    <row r="160" spans="1:2">
      <c r="A160" s="294" t="s">
        <v>3750</v>
      </c>
      <c r="B160" s="295">
        <v>3152221.34</v>
      </c>
    </row>
    <row r="161" spans="1:2">
      <c r="A161" s="292" t="s">
        <v>3783</v>
      </c>
      <c r="B161" s="293">
        <v>3152221.34</v>
      </c>
    </row>
    <row r="162" spans="1:2">
      <c r="A162" s="294" t="s">
        <v>68</v>
      </c>
      <c r="B162" s="295">
        <v>1919369992</v>
      </c>
    </row>
    <row r="163" spans="1:2">
      <c r="A163" s="292" t="s">
        <v>3784</v>
      </c>
      <c r="B163" s="293">
        <v>6864160</v>
      </c>
    </row>
    <row r="164" spans="1:2">
      <c r="A164" s="292" t="s">
        <v>2109</v>
      </c>
      <c r="B164" s="293">
        <v>1617806385</v>
      </c>
    </row>
    <row r="165" spans="1:2">
      <c r="A165" s="292" t="s">
        <v>151</v>
      </c>
      <c r="B165" s="293">
        <v>294699447</v>
      </c>
    </row>
    <row r="166" spans="1:2">
      <c r="A166" s="294" t="s">
        <v>95</v>
      </c>
      <c r="B166" s="295">
        <v>1215832520</v>
      </c>
    </row>
    <row r="167" spans="1:2">
      <c r="A167" s="292" t="s">
        <v>96</v>
      </c>
      <c r="B167" s="293">
        <v>1215832520</v>
      </c>
    </row>
    <row r="168" spans="1:2">
      <c r="A168" s="294" t="s">
        <v>17</v>
      </c>
      <c r="B168" s="295">
        <v>4541828.4000000004</v>
      </c>
    </row>
    <row r="169" spans="1:2">
      <c r="A169" s="292" t="s">
        <v>2110</v>
      </c>
      <c r="B169" s="293">
        <v>4541828.4000000004</v>
      </c>
    </row>
    <row r="170" spans="1:2">
      <c r="A170" s="294" t="s">
        <v>262</v>
      </c>
      <c r="B170" s="295">
        <v>26850000</v>
      </c>
    </row>
    <row r="171" spans="1:2">
      <c r="A171" s="292" t="s">
        <v>2111</v>
      </c>
      <c r="B171" s="293">
        <v>26850000</v>
      </c>
    </row>
    <row r="172" spans="1:2">
      <c r="A172" s="294" t="s">
        <v>652</v>
      </c>
      <c r="B172" s="295">
        <v>520000</v>
      </c>
    </row>
    <row r="173" spans="1:2">
      <c r="A173" s="292" t="s">
        <v>2112</v>
      </c>
      <c r="B173" s="293">
        <v>520000</v>
      </c>
    </row>
    <row r="174" spans="1:2">
      <c r="A174" s="294" t="s">
        <v>9</v>
      </c>
      <c r="B174" s="295">
        <v>6310000</v>
      </c>
    </row>
    <row r="175" spans="1:2">
      <c r="A175" s="292" t="s">
        <v>2113</v>
      </c>
      <c r="B175" s="293">
        <v>2510000</v>
      </c>
    </row>
    <row r="176" spans="1:2">
      <c r="A176" s="292" t="s">
        <v>2114</v>
      </c>
      <c r="B176" s="293">
        <v>1960000</v>
      </c>
    </row>
    <row r="177" spans="1:2">
      <c r="A177" s="292" t="s">
        <v>2115</v>
      </c>
      <c r="B177" s="293">
        <v>860000</v>
      </c>
    </row>
    <row r="178" spans="1:2">
      <c r="A178" s="292" t="s">
        <v>2116</v>
      </c>
      <c r="B178" s="293">
        <v>980000</v>
      </c>
    </row>
    <row r="179" spans="1:2">
      <c r="A179" s="294" t="s">
        <v>3751</v>
      </c>
      <c r="B179" s="295">
        <v>6794963.8600000003</v>
      </c>
    </row>
    <row r="180" spans="1:2">
      <c r="A180" s="292" t="s">
        <v>3785</v>
      </c>
      <c r="B180" s="293">
        <v>6794963.8600000003</v>
      </c>
    </row>
    <row r="181" spans="1:2">
      <c r="A181" s="294" t="s">
        <v>60</v>
      </c>
      <c r="B181" s="295">
        <v>60375658.009999998</v>
      </c>
    </row>
    <row r="182" spans="1:2">
      <c r="A182" s="292" t="s">
        <v>653</v>
      </c>
      <c r="B182" s="293">
        <v>60375658.009999998</v>
      </c>
    </row>
    <row r="183" spans="1:2">
      <c r="A183" s="294" t="s">
        <v>69</v>
      </c>
      <c r="B183" s="295">
        <v>5881176</v>
      </c>
    </row>
    <row r="184" spans="1:2">
      <c r="A184" s="292" t="s">
        <v>2117</v>
      </c>
      <c r="B184" s="293">
        <v>5881176</v>
      </c>
    </row>
    <row r="185" spans="1:2">
      <c r="A185" s="294" t="s">
        <v>116</v>
      </c>
      <c r="B185" s="295">
        <v>50958997.5</v>
      </c>
    </row>
    <row r="186" spans="1:2">
      <c r="A186" s="292" t="s">
        <v>97</v>
      </c>
      <c r="B186" s="293">
        <v>49383814.479999997</v>
      </c>
    </row>
    <row r="187" spans="1:2">
      <c r="A187" s="292" t="s">
        <v>3786</v>
      </c>
      <c r="B187" s="293">
        <v>1575183.02</v>
      </c>
    </row>
    <row r="188" spans="1:2">
      <c r="A188" s="294" t="s">
        <v>3787</v>
      </c>
      <c r="B188" s="295">
        <v>10450951.6</v>
      </c>
    </row>
    <row r="189" spans="1:2">
      <c r="A189" s="292" t="s">
        <v>3788</v>
      </c>
      <c r="B189" s="293">
        <v>3188972.35</v>
      </c>
    </row>
    <row r="190" spans="1:2">
      <c r="A190" s="292" t="s">
        <v>3789</v>
      </c>
      <c r="B190" s="293">
        <v>4135916.29</v>
      </c>
    </row>
    <row r="191" spans="1:2" ht="30">
      <c r="A191" s="292" t="s">
        <v>3790</v>
      </c>
      <c r="B191" s="293">
        <v>3126062.96</v>
      </c>
    </row>
    <row r="192" spans="1:2">
      <c r="A192" s="294" t="s">
        <v>3791</v>
      </c>
      <c r="B192" s="295">
        <v>18770725.100000001</v>
      </c>
    </row>
    <row r="193" spans="1:2">
      <c r="A193" s="292" t="s">
        <v>3792</v>
      </c>
      <c r="B193" s="293">
        <v>10953730.689999999</v>
      </c>
    </row>
    <row r="194" spans="1:2">
      <c r="A194" s="292" t="s">
        <v>3793</v>
      </c>
      <c r="B194" s="293">
        <v>7816994.4100000001</v>
      </c>
    </row>
    <row r="195" spans="1:2">
      <c r="A195" s="294" t="s">
        <v>3794</v>
      </c>
      <c r="B195" s="295">
        <v>27215629.879999999</v>
      </c>
    </row>
    <row r="196" spans="1:2">
      <c r="A196" s="292" t="s">
        <v>3795</v>
      </c>
      <c r="B196" s="293">
        <v>6428359.6600000001</v>
      </c>
    </row>
    <row r="197" spans="1:2">
      <c r="A197" s="292" t="s">
        <v>3796</v>
      </c>
      <c r="B197" s="293">
        <v>6895797.7400000002</v>
      </c>
    </row>
    <row r="198" spans="1:2">
      <c r="A198" s="292" t="s">
        <v>3797</v>
      </c>
      <c r="B198" s="293">
        <v>6307572.4800000004</v>
      </c>
    </row>
    <row r="199" spans="1:2">
      <c r="A199" s="292" t="s">
        <v>3798</v>
      </c>
      <c r="B199" s="293">
        <v>7583900</v>
      </c>
    </row>
    <row r="200" spans="1:2">
      <c r="A200" s="294" t="s">
        <v>10</v>
      </c>
      <c r="B200" s="295">
        <v>59680000</v>
      </c>
    </row>
    <row r="201" spans="1:2">
      <c r="A201" s="292" t="s">
        <v>3799</v>
      </c>
      <c r="B201" s="293">
        <v>26900000</v>
      </c>
    </row>
    <row r="202" spans="1:2">
      <c r="A202" s="292" t="s">
        <v>3800</v>
      </c>
      <c r="B202" s="293">
        <v>6675000</v>
      </c>
    </row>
    <row r="203" spans="1:2">
      <c r="A203" s="292" t="s">
        <v>263</v>
      </c>
      <c r="B203" s="293">
        <v>20125000</v>
      </c>
    </row>
    <row r="204" spans="1:2">
      <c r="A204" s="292" t="s">
        <v>3801</v>
      </c>
      <c r="B204" s="293">
        <v>5980000</v>
      </c>
    </row>
    <row r="205" spans="1:2">
      <c r="A205" s="294" t="s">
        <v>2118</v>
      </c>
      <c r="B205" s="295">
        <v>76765951</v>
      </c>
    </row>
    <row r="206" spans="1:2">
      <c r="A206" s="292" t="s">
        <v>2119</v>
      </c>
      <c r="B206" s="293">
        <v>76765951</v>
      </c>
    </row>
    <row r="207" spans="1:2">
      <c r="A207" s="294" t="s">
        <v>3802</v>
      </c>
      <c r="B207" s="295">
        <v>5000000</v>
      </c>
    </row>
    <row r="208" spans="1:2">
      <c r="A208" s="292" t="s">
        <v>3803</v>
      </c>
      <c r="B208" s="293">
        <v>5000000</v>
      </c>
    </row>
    <row r="209" spans="1:2">
      <c r="A209" s="294" t="s">
        <v>654</v>
      </c>
      <c r="B209" s="295">
        <v>27030000</v>
      </c>
    </row>
    <row r="210" spans="1:2">
      <c r="A210" s="292" t="s">
        <v>2120</v>
      </c>
      <c r="B210" s="293">
        <v>27030000</v>
      </c>
    </row>
    <row r="211" spans="1:2">
      <c r="A211" s="294" t="s">
        <v>3804</v>
      </c>
      <c r="B211" s="295">
        <v>6344531.7000000002</v>
      </c>
    </row>
    <row r="212" spans="1:2">
      <c r="A212" s="292" t="s">
        <v>18</v>
      </c>
      <c r="B212" s="293">
        <v>6344531.7000000002</v>
      </c>
    </row>
    <row r="213" spans="1:2">
      <c r="A213" s="294" t="s">
        <v>3805</v>
      </c>
      <c r="B213" s="295">
        <v>10739491.279999999</v>
      </c>
    </row>
    <row r="214" spans="1:2">
      <c r="A214" s="292" t="s">
        <v>3806</v>
      </c>
      <c r="B214" s="293">
        <v>5256124.09</v>
      </c>
    </row>
    <row r="215" spans="1:2">
      <c r="A215" s="292" t="s">
        <v>3807</v>
      </c>
      <c r="B215" s="293">
        <v>1731604</v>
      </c>
    </row>
    <row r="216" spans="1:2">
      <c r="A216" s="292" t="s">
        <v>3808</v>
      </c>
      <c r="B216" s="293">
        <v>3751763.19</v>
      </c>
    </row>
    <row r="217" spans="1:2">
      <c r="A217" s="294" t="s">
        <v>3809</v>
      </c>
      <c r="B217" s="295">
        <v>503323081.69999999</v>
      </c>
    </row>
    <row r="218" spans="1:2">
      <c r="A218" s="292" t="s">
        <v>3810</v>
      </c>
      <c r="B218" s="293">
        <v>72900</v>
      </c>
    </row>
    <row r="219" spans="1:2">
      <c r="A219" s="292" t="s">
        <v>3811</v>
      </c>
      <c r="B219" s="293">
        <v>270000</v>
      </c>
    </row>
    <row r="220" spans="1:2" ht="30">
      <c r="A220" s="292" t="s">
        <v>3812</v>
      </c>
      <c r="B220" s="293">
        <v>72900</v>
      </c>
    </row>
    <row r="221" spans="1:2">
      <c r="A221" s="292" t="s">
        <v>3813</v>
      </c>
      <c r="B221" s="293">
        <v>11100</v>
      </c>
    </row>
    <row r="222" spans="1:2">
      <c r="A222" s="292" t="s">
        <v>3814</v>
      </c>
      <c r="B222" s="293">
        <v>15525000</v>
      </c>
    </row>
    <row r="223" spans="1:2">
      <c r="A223" s="292" t="s">
        <v>3815</v>
      </c>
      <c r="B223" s="293">
        <v>18600</v>
      </c>
    </row>
    <row r="224" spans="1:2" ht="30">
      <c r="A224" s="292" t="s">
        <v>3816</v>
      </c>
      <c r="B224" s="293">
        <v>81000</v>
      </c>
    </row>
    <row r="225" spans="1:2">
      <c r="A225" s="292" t="s">
        <v>3817</v>
      </c>
      <c r="B225" s="293">
        <v>18600</v>
      </c>
    </row>
    <row r="226" spans="1:2" ht="30">
      <c r="A226" s="292" t="s">
        <v>3818</v>
      </c>
      <c r="B226" s="293">
        <v>621000</v>
      </c>
    </row>
    <row r="227" spans="1:2" ht="30">
      <c r="A227" s="292" t="s">
        <v>3819</v>
      </c>
      <c r="B227" s="293">
        <v>11100</v>
      </c>
    </row>
    <row r="228" spans="1:2" ht="30">
      <c r="A228" s="292" t="s">
        <v>3820</v>
      </c>
      <c r="B228" s="293">
        <v>2176904.7000000002</v>
      </c>
    </row>
    <row r="229" spans="1:2" ht="30">
      <c r="A229" s="292" t="s">
        <v>3821</v>
      </c>
      <c r="B229" s="293">
        <v>769500</v>
      </c>
    </row>
    <row r="230" spans="1:2" ht="30">
      <c r="A230" s="292" t="s">
        <v>3822</v>
      </c>
      <c r="B230" s="293">
        <v>14400</v>
      </c>
    </row>
    <row r="231" spans="1:2" ht="30">
      <c r="A231" s="292" t="s">
        <v>3823</v>
      </c>
      <c r="B231" s="293">
        <v>135000</v>
      </c>
    </row>
    <row r="232" spans="1:2" ht="30">
      <c r="A232" s="292" t="s">
        <v>3824</v>
      </c>
      <c r="B232" s="293">
        <v>135000</v>
      </c>
    </row>
    <row r="233" spans="1:2" ht="30">
      <c r="A233" s="292" t="s">
        <v>3825</v>
      </c>
      <c r="B233" s="293">
        <v>90000</v>
      </c>
    </row>
    <row r="234" spans="1:2" ht="30">
      <c r="A234" s="292" t="s">
        <v>3826</v>
      </c>
      <c r="B234" s="293">
        <v>174600</v>
      </c>
    </row>
    <row r="235" spans="1:2" ht="30">
      <c r="A235" s="292" t="s">
        <v>3827</v>
      </c>
      <c r="B235" s="293">
        <v>349200</v>
      </c>
    </row>
    <row r="236" spans="1:2" ht="30">
      <c r="A236" s="292" t="s">
        <v>3828</v>
      </c>
      <c r="B236" s="293">
        <v>90000</v>
      </c>
    </row>
    <row r="237" spans="1:2" ht="30">
      <c r="A237" s="292" t="s">
        <v>3829</v>
      </c>
      <c r="B237" s="293">
        <v>90000</v>
      </c>
    </row>
    <row r="238" spans="1:2" ht="30">
      <c r="A238" s="292" t="s">
        <v>3830</v>
      </c>
      <c r="B238" s="293">
        <v>13100</v>
      </c>
    </row>
    <row r="239" spans="1:2">
      <c r="A239" s="292" t="s">
        <v>3831</v>
      </c>
      <c r="B239" s="293">
        <v>5175000</v>
      </c>
    </row>
    <row r="240" spans="1:2" ht="30">
      <c r="A240" s="292" t="s">
        <v>3832</v>
      </c>
      <c r="B240" s="293">
        <v>90000</v>
      </c>
    </row>
    <row r="241" spans="1:2" ht="30">
      <c r="A241" s="292" t="s">
        <v>3833</v>
      </c>
      <c r="B241" s="293">
        <v>90000</v>
      </c>
    </row>
    <row r="242" spans="1:2" ht="30">
      <c r="A242" s="292" t="s">
        <v>3834</v>
      </c>
      <c r="B242" s="293">
        <v>16900</v>
      </c>
    </row>
    <row r="243" spans="1:2">
      <c r="A243" s="292" t="s">
        <v>3835</v>
      </c>
      <c r="B243" s="293">
        <v>3049800</v>
      </c>
    </row>
    <row r="244" spans="1:2" ht="30">
      <c r="A244" s="292" t="s">
        <v>3836</v>
      </c>
      <c r="B244" s="293">
        <v>1500000</v>
      </c>
    </row>
    <row r="245" spans="1:2" ht="30">
      <c r="A245" s="292" t="s">
        <v>3837</v>
      </c>
      <c r="B245" s="293">
        <v>11700</v>
      </c>
    </row>
    <row r="246" spans="1:2" ht="30">
      <c r="A246" s="292" t="s">
        <v>3838</v>
      </c>
      <c r="B246" s="293">
        <v>27000</v>
      </c>
    </row>
    <row r="247" spans="1:2" ht="30">
      <c r="A247" s="292" t="s">
        <v>3839</v>
      </c>
      <c r="B247" s="293">
        <v>72900</v>
      </c>
    </row>
    <row r="248" spans="1:2" ht="30">
      <c r="A248" s="292" t="s">
        <v>3840</v>
      </c>
      <c r="B248" s="293">
        <v>81000</v>
      </c>
    </row>
    <row r="249" spans="1:2" ht="30">
      <c r="A249" s="292" t="s">
        <v>3841</v>
      </c>
      <c r="B249" s="293">
        <v>11100</v>
      </c>
    </row>
    <row r="250" spans="1:2">
      <c r="A250" s="292" t="s">
        <v>2121</v>
      </c>
      <c r="B250" s="293">
        <v>13500000</v>
      </c>
    </row>
    <row r="251" spans="1:2">
      <c r="A251" s="292" t="s">
        <v>3842</v>
      </c>
      <c r="B251" s="293">
        <v>3000000</v>
      </c>
    </row>
    <row r="252" spans="1:2">
      <c r="A252" s="292" t="s">
        <v>3843</v>
      </c>
      <c r="B252" s="293">
        <v>435555000</v>
      </c>
    </row>
    <row r="253" spans="1:2">
      <c r="A253" s="292" t="s">
        <v>2106</v>
      </c>
      <c r="B253" s="293">
        <v>1493000</v>
      </c>
    </row>
    <row r="254" spans="1:2">
      <c r="A254" s="292" t="s">
        <v>2068</v>
      </c>
      <c r="B254" s="293">
        <v>671098</v>
      </c>
    </row>
    <row r="255" spans="1:2">
      <c r="A255" s="292" t="s">
        <v>2122</v>
      </c>
      <c r="B255" s="293">
        <v>2995000</v>
      </c>
    </row>
    <row r="256" spans="1:2">
      <c r="A256" s="292" t="s">
        <v>3844</v>
      </c>
      <c r="B256" s="293">
        <v>2558739</v>
      </c>
    </row>
    <row r="257" spans="1:2">
      <c r="A257" s="292" t="s">
        <v>2123</v>
      </c>
      <c r="B257" s="293">
        <v>4800000</v>
      </c>
    </row>
    <row r="258" spans="1:2">
      <c r="A258" s="292" t="s">
        <v>3845</v>
      </c>
      <c r="B258" s="293">
        <v>2772000</v>
      </c>
    </row>
    <row r="259" spans="1:2">
      <c r="A259" s="292" t="s">
        <v>3846</v>
      </c>
      <c r="B259" s="293">
        <v>3091940</v>
      </c>
    </row>
    <row r="260" spans="1:2">
      <c r="A260" s="292" t="s">
        <v>3847</v>
      </c>
      <c r="B260" s="293">
        <v>2021000</v>
      </c>
    </row>
    <row r="261" spans="1:2">
      <c r="A261" s="294" t="s">
        <v>3848</v>
      </c>
      <c r="B261" s="295">
        <v>14758420.439999999</v>
      </c>
    </row>
    <row r="262" spans="1:2">
      <c r="A262" s="292" t="s">
        <v>3849</v>
      </c>
      <c r="B262" s="293">
        <v>9313165.1799999997</v>
      </c>
    </row>
    <row r="263" spans="1:2">
      <c r="A263" s="292" t="s">
        <v>3850</v>
      </c>
      <c r="B263" s="293">
        <v>5445255.2599999998</v>
      </c>
    </row>
    <row r="264" spans="1:2">
      <c r="A264" s="294" t="s">
        <v>3851</v>
      </c>
      <c r="B264" s="295">
        <v>6025847.2300000004</v>
      </c>
    </row>
    <row r="265" spans="1:2">
      <c r="A265" s="292" t="s">
        <v>3852</v>
      </c>
      <c r="B265" s="293">
        <v>6025847.2300000004</v>
      </c>
    </row>
    <row r="266" spans="1:2">
      <c r="A266" s="294" t="s">
        <v>12</v>
      </c>
      <c r="B266" s="295">
        <v>12401100</v>
      </c>
    </row>
    <row r="267" spans="1:2">
      <c r="A267" s="292" t="s">
        <v>2124</v>
      </c>
      <c r="B267" s="293">
        <v>12401100</v>
      </c>
    </row>
    <row r="268" spans="1:2">
      <c r="A268" s="294" t="s">
        <v>2125</v>
      </c>
      <c r="B268" s="295">
        <v>33000000</v>
      </c>
    </row>
    <row r="269" spans="1:2" ht="30">
      <c r="A269" s="292" t="s">
        <v>2126</v>
      </c>
      <c r="B269" s="293">
        <v>33000000</v>
      </c>
    </row>
    <row r="270" spans="1:2">
      <c r="A270" s="294" t="s">
        <v>3853</v>
      </c>
      <c r="B270" s="295">
        <v>80095302.200000003</v>
      </c>
    </row>
    <row r="271" spans="1:2">
      <c r="A271" s="292" t="s">
        <v>3854</v>
      </c>
      <c r="B271" s="293">
        <v>25884252.77</v>
      </c>
    </row>
    <row r="272" spans="1:2">
      <c r="A272" s="292" t="s">
        <v>3855</v>
      </c>
      <c r="B272" s="293">
        <v>54211049.43</v>
      </c>
    </row>
    <row r="273" spans="1:2">
      <c r="A273" s="294" t="s">
        <v>3856</v>
      </c>
      <c r="B273" s="295">
        <v>34512337.020000003</v>
      </c>
    </row>
    <row r="274" spans="1:2">
      <c r="A274" s="292" t="s">
        <v>3857</v>
      </c>
      <c r="B274" s="293">
        <v>34512337.020000003</v>
      </c>
    </row>
    <row r="275" spans="1:2">
      <c r="A275" s="294" t="s">
        <v>404</v>
      </c>
      <c r="B275" s="295">
        <v>2000</v>
      </c>
    </row>
    <row r="276" spans="1:2">
      <c r="A276" s="292" t="s">
        <v>405</v>
      </c>
      <c r="B276" s="293">
        <v>2000</v>
      </c>
    </row>
    <row r="277" spans="1:2">
      <c r="A277" s="294" t="s">
        <v>192</v>
      </c>
      <c r="B277" s="295">
        <v>755633426</v>
      </c>
    </row>
    <row r="278" spans="1:2">
      <c r="A278" s="292" t="s">
        <v>655</v>
      </c>
      <c r="B278" s="293">
        <v>755633426</v>
      </c>
    </row>
    <row r="279" spans="1:2">
      <c r="A279" s="294" t="s">
        <v>3858</v>
      </c>
      <c r="B279" s="295">
        <v>3400000</v>
      </c>
    </row>
    <row r="280" spans="1:2">
      <c r="A280" s="292" t="s">
        <v>3859</v>
      </c>
      <c r="B280" s="293">
        <v>3400000</v>
      </c>
    </row>
    <row r="281" spans="1:2">
      <c r="A281" s="294" t="s">
        <v>3860</v>
      </c>
      <c r="B281" s="295">
        <v>17246088.07</v>
      </c>
    </row>
    <row r="282" spans="1:2">
      <c r="A282" s="292" t="s">
        <v>3861</v>
      </c>
      <c r="B282" s="293">
        <v>17246088.07</v>
      </c>
    </row>
    <row r="283" spans="1:2">
      <c r="A283" s="294" t="s">
        <v>2127</v>
      </c>
      <c r="B283" s="295">
        <v>10772519.630000001</v>
      </c>
    </row>
    <row r="284" spans="1:2">
      <c r="A284" s="292" t="s">
        <v>2128</v>
      </c>
      <c r="B284" s="293">
        <v>10772519.630000001</v>
      </c>
    </row>
    <row r="285" spans="1:2">
      <c r="A285" s="294" t="s">
        <v>3862</v>
      </c>
      <c r="B285" s="295">
        <v>17770091.260000002</v>
      </c>
    </row>
    <row r="286" spans="1:2">
      <c r="A286" s="292" t="s">
        <v>3863</v>
      </c>
      <c r="B286" s="293">
        <v>4077803.13</v>
      </c>
    </row>
    <row r="287" spans="1:2">
      <c r="A287" s="292" t="s">
        <v>3864</v>
      </c>
      <c r="B287" s="293">
        <v>4077803.13</v>
      </c>
    </row>
    <row r="288" spans="1:2">
      <c r="A288" s="292" t="s">
        <v>3865</v>
      </c>
      <c r="B288" s="293">
        <v>4264315</v>
      </c>
    </row>
    <row r="289" spans="1:2">
      <c r="A289" s="292" t="s">
        <v>3866</v>
      </c>
      <c r="B289" s="293">
        <v>5350170</v>
      </c>
    </row>
    <row r="290" spans="1:2">
      <c r="A290" s="294" t="s">
        <v>622</v>
      </c>
      <c r="B290" s="295"/>
    </row>
    <row r="291" spans="1:2">
      <c r="A291" s="294" t="s">
        <v>14</v>
      </c>
      <c r="B291" s="295">
        <f>SUM(B7:B290)/2</f>
        <v>10000994689.500002</v>
      </c>
    </row>
  </sheetData>
  <autoFilter ref="A6:B155"/>
  <pageMargins left="0.70866141732283472" right="0.70866141732283472" top="0.23" bottom="0.34" header="0.16" footer="0.2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5"/>
  <sheetViews>
    <sheetView topLeftCell="A4" workbookViewId="0">
      <selection activeCell="D28" sqref="D28:D29"/>
    </sheetView>
  </sheetViews>
  <sheetFormatPr defaultRowHeight="15"/>
  <cols>
    <col min="1" max="1" width="51.85546875" style="14" customWidth="1"/>
    <col min="2" max="2" width="16.5703125" style="12" customWidth="1"/>
    <col min="3" max="16384" width="9.140625" style="12"/>
  </cols>
  <sheetData>
    <row r="1" spans="1:2">
      <c r="B1" s="98" t="s">
        <v>58</v>
      </c>
    </row>
    <row r="3" spans="1:2" s="11" customFormat="1" ht="15.75">
      <c r="A3" s="1" t="s">
        <v>13</v>
      </c>
      <c r="B3" s="13"/>
    </row>
    <row r="4" spans="1:2" s="11" customFormat="1" ht="15.75">
      <c r="A4" s="2" t="s">
        <v>1237</v>
      </c>
      <c r="B4" s="13"/>
    </row>
    <row r="5" spans="1:2" s="11" customFormat="1" ht="15.75">
      <c r="A5" s="2"/>
      <c r="B5" s="13"/>
    </row>
    <row r="6" spans="1:2" s="3" customFormat="1" ht="15.75">
      <c r="A6" s="313" t="s">
        <v>1</v>
      </c>
      <c r="B6" s="314" t="s">
        <v>2</v>
      </c>
    </row>
    <row r="7" spans="1:2" s="3" customFormat="1" ht="12">
      <c r="A7" s="288" t="s">
        <v>152</v>
      </c>
      <c r="B7" s="315">
        <v>33126876</v>
      </c>
    </row>
    <row r="8" spans="1:2" ht="24">
      <c r="A8" s="290" t="s">
        <v>1240</v>
      </c>
      <c r="B8" s="316">
        <v>33126876</v>
      </c>
    </row>
    <row r="9" spans="1:2" s="3" customFormat="1" ht="12">
      <c r="A9" s="288" t="s">
        <v>50</v>
      </c>
      <c r="B9" s="315">
        <v>9061320</v>
      </c>
    </row>
    <row r="10" spans="1:2" ht="24">
      <c r="A10" s="290" t="s">
        <v>3867</v>
      </c>
      <c r="B10" s="316">
        <v>4530660</v>
      </c>
    </row>
    <row r="11" spans="1:2" ht="24">
      <c r="A11" s="311" t="s">
        <v>1241</v>
      </c>
      <c r="B11" s="325">
        <v>4530660</v>
      </c>
    </row>
    <row r="12" spans="1:2" s="3" customFormat="1" ht="12">
      <c r="A12" s="290" t="s">
        <v>64</v>
      </c>
      <c r="B12" s="315">
        <v>570000</v>
      </c>
    </row>
    <row r="13" spans="1:2">
      <c r="A13" s="317" t="s">
        <v>406</v>
      </c>
      <c r="B13" s="318">
        <v>570000</v>
      </c>
    </row>
    <row r="14" spans="1:2">
      <c r="A14" s="319" t="s">
        <v>622</v>
      </c>
      <c r="B14" s="320"/>
    </row>
    <row r="15" spans="1:2">
      <c r="A15" s="324" t="s">
        <v>14</v>
      </c>
      <c r="B15" s="295">
        <f>SUM(B7:B14)/2</f>
        <v>42758196</v>
      </c>
    </row>
  </sheetData>
  <autoFilter ref="A6:B1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J27" sqref="J27"/>
    </sheetView>
  </sheetViews>
  <sheetFormatPr defaultRowHeight="15"/>
  <cols>
    <col min="1" max="1" width="51.85546875" style="14" customWidth="1"/>
    <col min="2" max="2" width="16.5703125" style="12" customWidth="1"/>
    <col min="3" max="16384" width="9.140625" style="12"/>
  </cols>
  <sheetData>
    <row r="1" spans="1:2">
      <c r="B1" s="98" t="s">
        <v>62</v>
      </c>
    </row>
    <row r="3" spans="1:2" s="11" customFormat="1" ht="31.5">
      <c r="A3" s="1" t="s">
        <v>61</v>
      </c>
      <c r="B3" s="13"/>
    </row>
    <row r="4" spans="1:2" s="11" customFormat="1" ht="15.75">
      <c r="A4" s="2" t="s">
        <v>3868</v>
      </c>
      <c r="B4" s="13"/>
    </row>
    <row r="5" spans="1:2" s="11" customFormat="1" ht="15.75">
      <c r="A5" s="2"/>
      <c r="B5" s="13"/>
    </row>
    <row r="6" spans="1:2" s="3" customFormat="1" ht="15.75">
      <c r="A6" s="41" t="s">
        <v>1</v>
      </c>
      <c r="B6" s="42" t="s">
        <v>2</v>
      </c>
    </row>
    <row r="7" spans="1:2" s="3" customFormat="1" ht="12">
      <c r="A7" s="4" t="s">
        <v>188</v>
      </c>
      <c r="B7" s="5">
        <v>3282797100</v>
      </c>
    </row>
    <row r="8" spans="1:2">
      <c r="A8" s="6" t="s">
        <v>193</v>
      </c>
      <c r="B8" s="7">
        <v>3282797100</v>
      </c>
    </row>
    <row r="9" spans="1:2" s="3" customFormat="1" ht="12">
      <c r="A9" s="4" t="s">
        <v>6</v>
      </c>
      <c r="B9" s="5">
        <v>427800</v>
      </c>
    </row>
    <row r="10" spans="1:2">
      <c r="A10" s="6" t="s">
        <v>1238</v>
      </c>
      <c r="B10" s="7">
        <v>427800</v>
      </c>
    </row>
    <row r="11" spans="1:2" s="3" customFormat="1" ht="12">
      <c r="A11" s="4" t="s">
        <v>60</v>
      </c>
      <c r="B11" s="5">
        <v>3117660515.7600002</v>
      </c>
    </row>
    <row r="12" spans="1:2">
      <c r="A12" s="6" t="s">
        <v>1239</v>
      </c>
      <c r="B12" s="7">
        <v>3117660515.7600002</v>
      </c>
    </row>
    <row r="13" spans="1:2">
      <c r="A13" s="326" t="s">
        <v>622</v>
      </c>
      <c r="B13" s="327"/>
    </row>
    <row r="14" spans="1:2">
      <c r="A14" s="328" t="s">
        <v>14</v>
      </c>
      <c r="B14" s="329">
        <v>6400885415.7600002</v>
      </c>
    </row>
  </sheetData>
  <autoFilter ref="A6:B12"/>
  <pageMargins left="0.7" right="0.7" top="5.9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8"/>
  <sheetViews>
    <sheetView showZeros="0" view="pageBreakPreview" zoomScaleNormal="100" zoomScaleSheetLayoutView="100" workbookViewId="0">
      <selection activeCell="J34" sqref="J34"/>
    </sheetView>
  </sheetViews>
  <sheetFormatPr defaultRowHeight="15"/>
  <cols>
    <col min="1" max="5" width="9.140625" style="43"/>
    <col min="6" max="6" width="18.140625" style="43" customWidth="1"/>
    <col min="7" max="7" width="9.140625" style="43"/>
    <col min="8" max="8" width="63.28515625" style="43" customWidth="1"/>
    <col min="9" max="9" width="9.140625" style="43"/>
    <col min="10" max="10" width="15.85546875" style="43" customWidth="1"/>
    <col min="11" max="11" width="19.7109375" style="43" customWidth="1"/>
    <col min="12" max="16384" width="9.140625" style="43"/>
  </cols>
  <sheetData>
    <row r="1" spans="2:11">
      <c r="C1" s="55" t="s">
        <v>63</v>
      </c>
    </row>
    <row r="3" spans="2:11" s="97" customFormat="1">
      <c r="B3" s="94"/>
      <c r="C3" s="95" t="s">
        <v>106</v>
      </c>
      <c r="D3" s="94"/>
      <c r="E3" s="94"/>
      <c r="F3" s="96"/>
      <c r="H3" s="94" t="s">
        <v>107</v>
      </c>
      <c r="I3" s="94"/>
      <c r="J3" s="94"/>
      <c r="K3" s="94"/>
    </row>
    <row r="4" spans="2:11" ht="45">
      <c r="B4" s="48"/>
      <c r="C4" s="333" t="s">
        <v>77</v>
      </c>
      <c r="D4" s="48" t="s">
        <v>74</v>
      </c>
      <c r="E4" s="48"/>
      <c r="F4" s="47"/>
      <c r="H4" s="88" t="s">
        <v>108</v>
      </c>
      <c r="I4" s="87" t="s">
        <v>109</v>
      </c>
      <c r="J4" s="88" t="s">
        <v>110</v>
      </c>
      <c r="K4" s="88" t="s">
        <v>111</v>
      </c>
    </row>
    <row r="5" spans="2:11">
      <c r="B5" s="48"/>
      <c r="C5" s="333"/>
      <c r="D5" s="48" t="s">
        <v>75</v>
      </c>
      <c r="E5" s="48"/>
      <c r="F5" s="47"/>
      <c r="H5" s="48" t="str">
        <f>'7.5.-СПОТ_харид'!C24</f>
        <v>Пшеница</v>
      </c>
      <c r="I5" s="59">
        <f>'7.5.-СПОТ_харид'!K24</f>
        <v>1</v>
      </c>
      <c r="J5" s="47">
        <f>'7.5.-СПОТ_харид'!G24</f>
        <v>110</v>
      </c>
      <c r="K5" s="47">
        <f>'7.5.-СПОТ_харид'!I24</f>
        <v>423806680</v>
      </c>
    </row>
    <row r="6" spans="2:11">
      <c r="B6" s="48"/>
      <c r="C6" s="333" t="s">
        <v>76</v>
      </c>
      <c r="D6" s="48" t="s">
        <v>74</v>
      </c>
      <c r="E6" s="48"/>
      <c r="F6" s="47"/>
      <c r="H6" s="48" t="str">
        <f>'7.5.-СПОТ_харид'!C25</f>
        <v>Труба полиэтиленовая ПЭГК d-500 SN8 ООО VIKAAZ PLAST</v>
      </c>
      <c r="I6" s="59">
        <f>'7.5.-СПОТ_харид'!K25</f>
        <v>1</v>
      </c>
      <c r="J6" s="47">
        <f>'7.5.-СПОТ_харид'!G25</f>
        <v>3580</v>
      </c>
      <c r="K6" s="47">
        <f>'7.5.-СПОТ_харид'!I25</f>
        <v>105273480</v>
      </c>
    </row>
    <row r="7" spans="2:11">
      <c r="B7" s="48"/>
      <c r="C7" s="333"/>
      <c r="D7" s="48" t="s">
        <v>75</v>
      </c>
      <c r="E7" s="48"/>
      <c r="F7" s="47"/>
      <c r="H7" s="48" t="str">
        <f>'7.5.-СПОТ_харид'!C26</f>
        <v>Дизельное топливо ЭКО ООО "Бухарский НПЗ"</v>
      </c>
      <c r="I7" s="59">
        <f>'7.5.-СПОТ_харид'!K26</f>
        <v>1</v>
      </c>
      <c r="J7" s="47">
        <f>'7.5.-СПОТ_харид'!G26</f>
        <v>8500</v>
      </c>
      <c r="K7" s="47">
        <f>'7.5.-СПОТ_харид'!I26</f>
        <v>101600045</v>
      </c>
    </row>
    <row r="8" spans="2:11">
      <c r="B8" s="48"/>
      <c r="C8" s="333" t="s">
        <v>73</v>
      </c>
      <c r="D8" s="48" t="s">
        <v>74</v>
      </c>
      <c r="E8" s="48"/>
      <c r="F8" s="47"/>
      <c r="H8" s="48" t="str">
        <f>'7.5.-СПОТ_харид'!C27</f>
        <v xml:space="preserve">Щебень из плотных горных пород для строительных работ фракции  5до 20мм  OOO Shoxjaxon Qurilish  </v>
      </c>
      <c r="I8" s="59">
        <f>'7.5.-СПОТ_харид'!K27</f>
        <v>1</v>
      </c>
      <c r="J8" s="47">
        <f>'7.5.-СПОТ_харид'!G27</f>
        <v>100</v>
      </c>
      <c r="K8" s="47">
        <f>'7.5.-СПОТ_харид'!I27</f>
        <v>5700100</v>
      </c>
    </row>
    <row r="9" spans="2:11">
      <c r="B9" s="48"/>
      <c r="C9" s="333"/>
      <c r="D9" s="48" t="s">
        <v>75</v>
      </c>
      <c r="E9" s="48"/>
      <c r="F9" s="47"/>
      <c r="H9" s="48" t="str">
        <f>'7.5.-СПОТ_харид'!C28</f>
        <v>Мыло хозяйственное 60% 350гр ХИИ "Yangiyol Yog-Moy" AO</v>
      </c>
      <c r="I9" s="59">
        <f>'7.5.-СПОТ_харид'!K28</f>
        <v>0</v>
      </c>
      <c r="J9" s="47">
        <f>'7.5.-СПОТ_харид'!G28</f>
        <v>0</v>
      </c>
      <c r="K9" s="47">
        <f>'7.5.-СПОТ_харид'!I28</f>
        <v>0</v>
      </c>
    </row>
    <row r="10" spans="2:11">
      <c r="B10" s="48"/>
      <c r="C10" s="333" t="s">
        <v>78</v>
      </c>
      <c r="D10" s="48" t="s">
        <v>74</v>
      </c>
      <c r="E10" s="48"/>
      <c r="F10" s="47"/>
      <c r="H10" s="48" t="str">
        <f>'7.5.-СПОТ_харид'!C29</f>
        <v>Портландцемент ЦЕМ II/А-Г 32,5H (предназначен для тарир в бумаж меш 50 кг) АО "Ахангаранцемент"</v>
      </c>
      <c r="I10" s="59">
        <f>'7.5.-СПОТ_харид'!K29</f>
        <v>2</v>
      </c>
      <c r="J10" s="47">
        <f>'7.5.-СПОТ_харид'!G29</f>
        <v>40</v>
      </c>
      <c r="K10" s="47">
        <f>'7.5.-СПОТ_харид'!I29</f>
        <v>22165930</v>
      </c>
    </row>
    <row r="11" spans="2:11">
      <c r="B11" s="48"/>
      <c r="C11" s="333"/>
      <c r="D11" s="48" t="s">
        <v>75</v>
      </c>
      <c r="E11" s="48"/>
      <c r="F11" s="47"/>
      <c r="H11" s="48" t="str">
        <f>'7.5.-СПОТ_харид'!C30</f>
        <v>Карбамид марки "А", меш АО "Максам-Чирчик"</v>
      </c>
      <c r="I11" s="59">
        <f>'7.5.-СПОТ_харид'!K30</f>
        <v>2</v>
      </c>
      <c r="J11" s="47">
        <f>'7.5.-СПОТ_харид'!G30</f>
        <v>40</v>
      </c>
      <c r="K11" s="47">
        <f>'7.5.-СПОТ_харид'!I30</f>
        <v>148258996</v>
      </c>
    </row>
    <row r="12" spans="2:11">
      <c r="B12" s="48"/>
      <c r="C12" s="333" t="s">
        <v>79</v>
      </c>
      <c r="D12" s="48" t="s">
        <v>74</v>
      </c>
      <c r="E12" s="48"/>
      <c r="F12" s="47"/>
      <c r="H12" s="48" t="str">
        <f>'7.5.-СПОТ_харид'!C31</f>
        <v>Арматура 12 - 35ГС мерной длины АО "Узметкомбинат"</v>
      </c>
      <c r="I12" s="59">
        <f>'7.5.-СПОТ_харид'!K31</f>
        <v>0</v>
      </c>
      <c r="J12" s="47">
        <f>'7.5.-СПОТ_харид'!G31</f>
        <v>0</v>
      </c>
      <c r="K12" s="47">
        <f>'7.5.-СПОТ_харид'!I31</f>
        <v>0</v>
      </c>
    </row>
    <row r="13" spans="2:11">
      <c r="B13" s="48"/>
      <c r="C13" s="333"/>
      <c r="D13" s="48" t="s">
        <v>75</v>
      </c>
      <c r="E13" s="48"/>
      <c r="F13" s="47"/>
      <c r="H13" s="48" t="str">
        <f>'7.5.-СПОТ_харид'!C32</f>
        <v>Каустическая сода чешуйчатая 98% ООО "ASR KIMYO INVEST"</v>
      </c>
      <c r="I13" s="59">
        <f>'7.5.-СПОТ_харид'!K32</f>
        <v>0</v>
      </c>
      <c r="J13" s="47">
        <f>'7.5.-СПОТ_харид'!G32</f>
        <v>1</v>
      </c>
      <c r="K13" s="47">
        <f>'7.5.-СПОТ_харид'!I32</f>
        <v>12500001</v>
      </c>
    </row>
    <row r="14" spans="2:11">
      <c r="B14" s="48"/>
      <c r="C14" s="330" t="s">
        <v>80</v>
      </c>
      <c r="D14" s="48" t="s">
        <v>74</v>
      </c>
      <c r="E14" s="48"/>
      <c r="F14" s="47"/>
      <c r="H14" s="48" t="s">
        <v>548</v>
      </c>
      <c r="I14" s="59">
        <f>'7.5.-СПОТ_харид'!K33</f>
        <v>1</v>
      </c>
      <c r="J14" s="47">
        <f>'7.5.-СПОТ_харид'!G33</f>
        <v>600</v>
      </c>
      <c r="K14" s="47">
        <f>'7.5.-СПОТ_харид'!I33</f>
        <v>141604200</v>
      </c>
    </row>
    <row r="15" spans="2:11">
      <c r="B15" s="48"/>
      <c r="C15" s="331"/>
      <c r="D15" s="48" t="s">
        <v>75</v>
      </c>
      <c r="E15" s="48"/>
      <c r="F15" s="47"/>
      <c r="H15" s="48" t="str">
        <f>'7.5.-СПОТ_харид'!C34</f>
        <v>Эмаль ПФ 115 ООО STM Color</v>
      </c>
      <c r="I15" s="59">
        <f>'7.5.-СПОТ_харид'!K34</f>
        <v>0</v>
      </c>
      <c r="J15" s="47">
        <f>'7.5.-СПОТ_харид'!G34</f>
        <v>200</v>
      </c>
      <c r="K15" s="47">
        <f>'7.5.-СПОТ_харид'!I34</f>
        <v>5901800</v>
      </c>
    </row>
    <row r="16" spans="2:11">
      <c r="C16" s="332"/>
      <c r="D16" s="43" t="s">
        <v>547</v>
      </c>
      <c r="F16" s="99"/>
      <c r="H16" s="48" t="str">
        <f>'7.5.-СПОТ_харид'!C35</f>
        <v>Бетонные смеси, марка БСТ В-25 М-350 ООО ZANGIOTA TEMIR-BETON</v>
      </c>
      <c r="I16" s="59">
        <f>'7.5.-СПОТ_харид'!K35</f>
        <v>0</v>
      </c>
      <c r="J16" s="47">
        <f>'7.5.-СПОТ_харид'!G35</f>
        <v>0</v>
      </c>
      <c r="K16" s="47">
        <f>'7.5.-СПОТ_харид'!I35</f>
        <v>0</v>
      </c>
    </row>
    <row r="17" spans="2:11">
      <c r="B17" s="48"/>
      <c r="C17" s="330" t="s">
        <v>98</v>
      </c>
      <c r="D17" s="48" t="s">
        <v>74</v>
      </c>
      <c r="E17" s="48"/>
      <c r="F17" s="47"/>
      <c r="H17" s="48" t="str">
        <f>'7.5.-СПОТ_харид'!C36</f>
        <v>Уголок 50 Ст3 мерной длины АО "Узметкомбинат"</v>
      </c>
      <c r="I17" s="59">
        <f>'7.5.-СПОТ_харид'!K36</f>
        <v>0</v>
      </c>
      <c r="J17" s="47">
        <f>'7.5.-СПОТ_харид'!G36</f>
        <v>0</v>
      </c>
      <c r="K17" s="47">
        <f>'7.5.-СПОТ_харид'!I36</f>
        <v>0</v>
      </c>
    </row>
    <row r="18" spans="2:11">
      <c r="B18" s="48"/>
      <c r="C18" s="331"/>
      <c r="D18" s="48" t="s">
        <v>75</v>
      </c>
      <c r="E18" s="48"/>
      <c r="F18" s="47"/>
      <c r="H18" s="48" t="str">
        <f>'7.5.-СПОТ_харид'!C37</f>
        <v xml:space="preserve">Песок из отсевов дробления для строительных работ  OOO Shoxjaxon Qurilish  </v>
      </c>
      <c r="I18" s="59">
        <f>'7.5.-СПОТ_харид'!K37</f>
        <v>1</v>
      </c>
      <c r="J18" s="47">
        <f>'7.5.-СПОТ_харид'!G37</f>
        <v>120</v>
      </c>
      <c r="K18" s="47">
        <f>'7.5.-СПОТ_харид'!I37</f>
        <v>13600120</v>
      </c>
    </row>
    <row r="19" spans="2:11">
      <c r="C19" s="332"/>
      <c r="D19" s="43" t="s">
        <v>547</v>
      </c>
    </row>
    <row r="20" spans="2:11">
      <c r="B20" s="48"/>
      <c r="C20" s="330" t="s">
        <v>99</v>
      </c>
      <c r="D20" s="48" t="s">
        <v>74</v>
      </c>
      <c r="E20" s="48"/>
      <c r="F20" s="47"/>
      <c r="H20" s="66" t="s">
        <v>72</v>
      </c>
      <c r="I20" s="66">
        <f>SUM(I5:I19)</f>
        <v>10</v>
      </c>
      <c r="J20" s="66"/>
      <c r="K20" s="66">
        <f>SUM(K5:K19)</f>
        <v>980411352</v>
      </c>
    </row>
    <row r="21" spans="2:11">
      <c r="B21" s="48"/>
      <c r="C21" s="331"/>
      <c r="D21" s="48" t="s">
        <v>75</v>
      </c>
      <c r="E21" s="48"/>
      <c r="F21" s="47"/>
      <c r="H21" s="48"/>
      <c r="I21" s="59"/>
      <c r="J21" s="48"/>
      <c r="K21" s="48"/>
    </row>
    <row r="22" spans="2:11">
      <c r="C22" s="332"/>
      <c r="D22" s="43" t="s">
        <v>547</v>
      </c>
      <c r="H22" s="48" t="s">
        <v>86</v>
      </c>
      <c r="I22" s="59" t="str">
        <f>'7.6.-СПОТ_сотиш'!K570</f>
        <v>Спир</v>
      </c>
      <c r="J22" s="60">
        <f>'7.6.-СПОТ_сотиш'!G1139</f>
        <v>78600</v>
      </c>
      <c r="K22" s="47">
        <f>'7.6.-СПОТ_сотиш'!I1139</f>
        <v>4404840625</v>
      </c>
    </row>
    <row r="23" spans="2:11">
      <c r="B23" s="48"/>
      <c r="C23" s="330" t="s">
        <v>100</v>
      </c>
      <c r="D23" s="48" t="s">
        <v>74</v>
      </c>
      <c r="E23" s="48"/>
      <c r="F23" s="47"/>
      <c r="H23" s="106" t="s">
        <v>296</v>
      </c>
      <c r="I23" s="59" t="str">
        <f>'7.6.-СПОТ_сотиш'!K571</f>
        <v>Спир</v>
      </c>
      <c r="J23" s="60">
        <f>'7.6.-СПОТ_сотиш'!G1140</f>
        <v>788490</v>
      </c>
      <c r="K23" s="47">
        <f>'7.6.-СПОТ_сотиш'!I1140</f>
        <v>153803144009.26001</v>
      </c>
    </row>
    <row r="24" spans="2:11">
      <c r="B24" s="48"/>
      <c r="C24" s="331"/>
      <c r="D24" s="48" t="s">
        <v>75</v>
      </c>
      <c r="E24" s="48"/>
      <c r="F24" s="47"/>
      <c r="H24" s="66" t="s">
        <v>72</v>
      </c>
      <c r="I24" s="89">
        <f>SUM(I22:I23)</f>
        <v>0</v>
      </c>
      <c r="J24" s="89"/>
      <c r="K24" s="66">
        <f t="shared" ref="K24" si="0">SUM(K22:K23)</f>
        <v>158207984634.26001</v>
      </c>
    </row>
    <row r="25" spans="2:11">
      <c r="C25" s="332"/>
      <c r="D25" s="43" t="s">
        <v>547</v>
      </c>
    </row>
    <row r="26" spans="2:11">
      <c r="B26" s="48"/>
      <c r="C26" s="330" t="s">
        <v>117</v>
      </c>
      <c r="D26" s="48" t="s">
        <v>74</v>
      </c>
      <c r="E26" s="48"/>
      <c r="F26" s="47"/>
    </row>
    <row r="27" spans="2:11">
      <c r="B27" s="48"/>
      <c r="C27" s="331"/>
      <c r="D27" s="48" t="s">
        <v>75</v>
      </c>
      <c r="E27" s="48"/>
      <c r="F27" s="47"/>
      <c r="K27" s="43">
        <f>K24+K20</f>
        <v>159188395986.26001</v>
      </c>
    </row>
    <row r="28" spans="2:11">
      <c r="B28" s="48"/>
      <c r="C28" s="332"/>
      <c r="D28" s="43" t="s">
        <v>547</v>
      </c>
    </row>
    <row r="29" spans="2:11">
      <c r="B29" s="48"/>
      <c r="C29" s="330" t="s">
        <v>118</v>
      </c>
      <c r="D29" s="48" t="s">
        <v>74</v>
      </c>
      <c r="E29" s="48"/>
      <c r="F29" s="47"/>
    </row>
    <row r="30" spans="2:11">
      <c r="B30" s="48"/>
      <c r="C30" s="331"/>
      <c r="D30" s="48" t="s">
        <v>75</v>
      </c>
      <c r="E30" s="48"/>
      <c r="F30" s="47"/>
    </row>
    <row r="31" spans="2:11">
      <c r="B31" s="48"/>
      <c r="C31" s="332"/>
      <c r="D31" s="43" t="s">
        <v>547</v>
      </c>
    </row>
    <row r="32" spans="2:11">
      <c r="B32" s="48"/>
      <c r="C32" s="330" t="s">
        <v>119</v>
      </c>
      <c r="D32" s="48" t="s">
        <v>74</v>
      </c>
      <c r="E32" s="48"/>
      <c r="F32" s="47"/>
    </row>
    <row r="33" spans="2:6">
      <c r="B33" s="48"/>
      <c r="C33" s="331"/>
      <c r="D33" s="48" t="s">
        <v>75</v>
      </c>
      <c r="E33" s="48"/>
      <c r="F33" s="47"/>
    </row>
    <row r="34" spans="2:6">
      <c r="B34" s="48"/>
      <c r="C34" s="332"/>
      <c r="D34" s="43" t="s">
        <v>547</v>
      </c>
    </row>
    <row r="35" spans="2:6">
      <c r="B35" s="48"/>
      <c r="C35" s="109" t="s">
        <v>81</v>
      </c>
      <c r="D35" s="70" t="s">
        <v>74</v>
      </c>
      <c r="E35" s="70">
        <f>E4+E6+E8+E10+E12+E14+E17+E20+E23+E26+E29+E32</f>
        <v>0</v>
      </c>
      <c r="F35" s="70">
        <f>F4+F6+F8+F10+F12+F14+F17+F20+F23+F26+F29+F32</f>
        <v>0</v>
      </c>
    </row>
    <row r="36" spans="2:6">
      <c r="B36" s="48"/>
      <c r="C36" s="109"/>
      <c r="D36" s="70" t="s">
        <v>75</v>
      </c>
      <c r="E36" s="70">
        <f>E5+E7+E9+E11+E13+E15+E18+E21+E24+E27+E30+E33</f>
        <v>0</v>
      </c>
      <c r="F36" s="70">
        <f>F5+F7+F9+F11+F13+F15+F18+F21+F24+F27+F30+F33</f>
        <v>0</v>
      </c>
    </row>
    <row r="37" spans="2:6">
      <c r="B37" s="48"/>
      <c r="C37" s="109"/>
      <c r="D37" s="70" t="s">
        <v>547</v>
      </c>
      <c r="E37" s="70">
        <f>E16+E19+E22+E25+E28+E31+E34</f>
        <v>0</v>
      </c>
      <c r="F37" s="70">
        <f>F16+F19+F22+F25+F28+F31+F34</f>
        <v>0</v>
      </c>
    </row>
    <row r="38" spans="2:6">
      <c r="B38" s="48"/>
      <c r="C38" s="110"/>
      <c r="D38" s="48"/>
      <c r="E38" s="66">
        <f>E35+E36+E37</f>
        <v>0</v>
      </c>
      <c r="F38" s="66">
        <f>F35+F36+F37</f>
        <v>0</v>
      </c>
    </row>
  </sheetData>
  <mergeCells count="12">
    <mergeCell ref="C23:C25"/>
    <mergeCell ref="C26:C28"/>
    <mergeCell ref="C29:C31"/>
    <mergeCell ref="C32:C34"/>
    <mergeCell ref="C4:C5"/>
    <mergeCell ref="C6:C7"/>
    <mergeCell ref="C8:C9"/>
    <mergeCell ref="C10:C11"/>
    <mergeCell ref="C12:C13"/>
    <mergeCell ref="C14:C16"/>
    <mergeCell ref="C17:C19"/>
    <mergeCell ref="C20:C22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38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128"/>
  <sheetViews>
    <sheetView view="pageBreakPreview" zoomScaleNormal="100" zoomScaleSheetLayoutView="100" workbookViewId="0">
      <selection activeCell="H129" sqref="H129"/>
    </sheetView>
  </sheetViews>
  <sheetFormatPr defaultRowHeight="15"/>
  <cols>
    <col min="1" max="1" width="9.140625" style="154"/>
    <col min="2" max="2" width="10.28515625" style="155" customWidth="1"/>
    <col min="3" max="3" width="13.85546875" style="155" customWidth="1"/>
    <col min="4" max="4" width="65.140625" style="155" customWidth="1"/>
    <col min="5" max="5" width="50.140625" bestFit="1" customWidth="1"/>
    <col min="6" max="6" width="13.140625" style="155" customWidth="1"/>
    <col min="7" max="7" width="11.28515625" style="155" customWidth="1"/>
    <col min="8" max="8" width="35.42578125" style="155" customWidth="1"/>
    <col min="9" max="9" width="15.42578125" customWidth="1"/>
  </cols>
  <sheetData>
    <row r="1" spans="1:8">
      <c r="H1" s="56" t="s">
        <v>198</v>
      </c>
    </row>
    <row r="2" spans="1:8" ht="27">
      <c r="A2" s="334" t="s">
        <v>656</v>
      </c>
      <c r="B2" s="334"/>
      <c r="C2" s="334"/>
      <c r="D2" s="334"/>
      <c r="E2" s="334"/>
      <c r="F2" s="334"/>
      <c r="G2" s="334"/>
      <c r="H2" s="334"/>
    </row>
    <row r="4" spans="1:8" ht="30">
      <c r="A4" s="135"/>
      <c r="B4" s="136" t="s">
        <v>84</v>
      </c>
      <c r="C4" s="136" t="s">
        <v>120</v>
      </c>
      <c r="D4" s="136" t="s">
        <v>657</v>
      </c>
      <c r="E4" s="136" t="s">
        <v>658</v>
      </c>
      <c r="F4" s="136" t="s">
        <v>659</v>
      </c>
      <c r="G4" s="136" t="s">
        <v>660</v>
      </c>
      <c r="H4" s="136" t="s">
        <v>127</v>
      </c>
    </row>
    <row r="5" spans="1:8" ht="15" customHeight="1">
      <c r="A5" s="135">
        <v>1</v>
      </c>
      <c r="B5" s="145">
        <v>31988</v>
      </c>
      <c r="C5" s="142">
        <v>44571</v>
      </c>
      <c r="D5" s="147" t="s">
        <v>739</v>
      </c>
      <c r="E5" s="145" t="s">
        <v>559</v>
      </c>
      <c r="F5" s="145">
        <v>305350961</v>
      </c>
      <c r="G5" s="145" t="s">
        <v>758</v>
      </c>
      <c r="H5" s="199">
        <v>5865000</v>
      </c>
    </row>
    <row r="6" spans="1:8" ht="27" customHeight="1">
      <c r="A6" s="135">
        <v>2</v>
      </c>
      <c r="B6" s="145">
        <v>32590</v>
      </c>
      <c r="C6" s="146">
        <v>44573</v>
      </c>
      <c r="D6" s="147" t="s">
        <v>549</v>
      </c>
      <c r="E6" s="148" t="s">
        <v>550</v>
      </c>
      <c r="F6" s="145">
        <v>303730584</v>
      </c>
      <c r="G6" s="145" t="s">
        <v>731</v>
      </c>
      <c r="H6" s="199">
        <v>2402400</v>
      </c>
    </row>
    <row r="7" spans="1:8" ht="27" customHeight="1">
      <c r="A7" s="135">
        <v>3</v>
      </c>
      <c r="B7" s="137">
        <v>34079</v>
      </c>
      <c r="C7" s="142">
        <v>44575</v>
      </c>
      <c r="D7" s="139" t="s">
        <v>756</v>
      </c>
      <c r="E7" s="137" t="s">
        <v>757</v>
      </c>
      <c r="F7" s="137">
        <v>200993604</v>
      </c>
      <c r="G7" s="137" t="s">
        <v>665</v>
      </c>
      <c r="H7" s="197">
        <v>4530660</v>
      </c>
    </row>
    <row r="8" spans="1:8" ht="27" customHeight="1">
      <c r="A8" s="135">
        <v>4</v>
      </c>
      <c r="B8" s="137">
        <v>42018</v>
      </c>
      <c r="C8" s="138">
        <v>44581</v>
      </c>
      <c r="D8" s="139" t="s">
        <v>729</v>
      </c>
      <c r="E8" s="140" t="s">
        <v>730</v>
      </c>
      <c r="F8" s="137">
        <v>309129908</v>
      </c>
      <c r="G8" s="137" t="s">
        <v>705</v>
      </c>
      <c r="H8" s="197">
        <v>430000</v>
      </c>
    </row>
    <row r="9" spans="1:8" ht="27" customHeight="1">
      <c r="A9" s="135">
        <v>5</v>
      </c>
      <c r="B9" s="137">
        <v>41220</v>
      </c>
      <c r="C9" s="142">
        <v>44581</v>
      </c>
      <c r="D9" s="139" t="s">
        <v>749</v>
      </c>
      <c r="E9" s="140" t="s">
        <v>750</v>
      </c>
      <c r="F9" s="137">
        <v>305483979</v>
      </c>
      <c r="G9" s="137" t="s">
        <v>751</v>
      </c>
      <c r="H9" s="197">
        <v>319700</v>
      </c>
    </row>
    <row r="10" spans="1:8">
      <c r="A10" s="135">
        <v>6</v>
      </c>
      <c r="B10" s="141">
        <v>41086</v>
      </c>
      <c r="C10" s="142">
        <v>44581</v>
      </c>
      <c r="D10" s="143" t="s">
        <v>752</v>
      </c>
      <c r="E10" s="141" t="s">
        <v>750</v>
      </c>
      <c r="F10" s="141">
        <v>305483979</v>
      </c>
      <c r="G10" s="141" t="s">
        <v>669</v>
      </c>
      <c r="H10" s="198">
        <v>73600</v>
      </c>
    </row>
    <row r="11" spans="1:8">
      <c r="A11" s="135">
        <v>7</v>
      </c>
      <c r="B11" s="137">
        <v>41064</v>
      </c>
      <c r="C11" s="142">
        <v>44581</v>
      </c>
      <c r="D11" s="139" t="s">
        <v>753</v>
      </c>
      <c r="E11" s="137" t="s">
        <v>750</v>
      </c>
      <c r="F11" s="137">
        <v>305483979</v>
      </c>
      <c r="G11" s="137" t="s">
        <v>754</v>
      </c>
      <c r="H11" s="197">
        <v>356040</v>
      </c>
    </row>
    <row r="12" spans="1:8" ht="23.25" customHeight="1">
      <c r="A12" s="135">
        <v>8</v>
      </c>
      <c r="B12" s="141">
        <v>41047</v>
      </c>
      <c r="C12" s="142">
        <v>44581</v>
      </c>
      <c r="D12" s="143" t="s">
        <v>755</v>
      </c>
      <c r="E12" s="141" t="s">
        <v>750</v>
      </c>
      <c r="F12" s="141">
        <v>305483979</v>
      </c>
      <c r="G12" s="141" t="s">
        <v>705</v>
      </c>
      <c r="H12" s="198">
        <v>81880</v>
      </c>
    </row>
    <row r="13" spans="1:8">
      <c r="A13" s="135">
        <v>9</v>
      </c>
      <c r="B13" s="137">
        <v>59965</v>
      </c>
      <c r="C13" s="138">
        <v>44587</v>
      </c>
      <c r="D13" s="139" t="s">
        <v>696</v>
      </c>
      <c r="E13" s="140" t="s">
        <v>697</v>
      </c>
      <c r="F13" s="137">
        <v>304961369</v>
      </c>
      <c r="G13" s="137" t="s">
        <v>698</v>
      </c>
      <c r="H13" s="197">
        <v>77800</v>
      </c>
    </row>
    <row r="14" spans="1:8">
      <c r="A14" s="135">
        <v>10</v>
      </c>
      <c r="B14" s="141">
        <v>59948</v>
      </c>
      <c r="C14" s="142">
        <v>44587</v>
      </c>
      <c r="D14" s="143" t="s">
        <v>699</v>
      </c>
      <c r="E14" s="144" t="s">
        <v>697</v>
      </c>
      <c r="F14" s="141">
        <v>304961369</v>
      </c>
      <c r="G14" s="141" t="s">
        <v>700</v>
      </c>
      <c r="H14" s="198">
        <v>59150</v>
      </c>
    </row>
    <row r="15" spans="1:8">
      <c r="A15" s="135">
        <v>11</v>
      </c>
      <c r="B15" s="137">
        <v>59921</v>
      </c>
      <c r="C15" s="138">
        <v>44587</v>
      </c>
      <c r="D15" s="139" t="s">
        <v>701</v>
      </c>
      <c r="E15" s="140" t="s">
        <v>681</v>
      </c>
      <c r="F15" s="137">
        <v>306334204</v>
      </c>
      <c r="G15" s="137" t="s">
        <v>702</v>
      </c>
      <c r="H15" s="197">
        <v>60834</v>
      </c>
    </row>
    <row r="16" spans="1:8">
      <c r="A16" s="135">
        <v>12</v>
      </c>
      <c r="B16" s="141">
        <v>59886</v>
      </c>
      <c r="C16" s="142">
        <v>44587</v>
      </c>
      <c r="D16" s="143" t="s">
        <v>703</v>
      </c>
      <c r="E16" s="144" t="s">
        <v>704</v>
      </c>
      <c r="F16" s="141">
        <v>307018500</v>
      </c>
      <c r="G16" s="141" t="s">
        <v>705</v>
      </c>
      <c r="H16" s="198">
        <v>1006000</v>
      </c>
    </row>
    <row r="17" spans="1:8">
      <c r="A17" s="135">
        <v>13</v>
      </c>
      <c r="B17" s="137">
        <v>59609</v>
      </c>
      <c r="C17" s="138">
        <v>44587</v>
      </c>
      <c r="D17" s="139" t="s">
        <v>706</v>
      </c>
      <c r="E17" s="140" t="s">
        <v>681</v>
      </c>
      <c r="F17" s="137">
        <v>306334204</v>
      </c>
      <c r="G17" s="137" t="s">
        <v>707</v>
      </c>
      <c r="H17" s="197">
        <v>19950</v>
      </c>
    </row>
    <row r="18" spans="1:8">
      <c r="A18" s="135">
        <v>14</v>
      </c>
      <c r="B18" s="141">
        <v>59605</v>
      </c>
      <c r="C18" s="142">
        <v>44587</v>
      </c>
      <c r="D18" s="143" t="s">
        <v>708</v>
      </c>
      <c r="E18" s="144" t="s">
        <v>560</v>
      </c>
      <c r="F18" s="141">
        <v>307005723</v>
      </c>
      <c r="G18" s="141" t="s">
        <v>702</v>
      </c>
      <c r="H18" s="198">
        <v>4800</v>
      </c>
    </row>
    <row r="19" spans="1:8" ht="30">
      <c r="A19" s="135">
        <v>15</v>
      </c>
      <c r="B19" s="137">
        <v>59574</v>
      </c>
      <c r="C19" s="138">
        <v>44587</v>
      </c>
      <c r="D19" s="139" t="s">
        <v>709</v>
      </c>
      <c r="E19" s="140" t="s">
        <v>681</v>
      </c>
      <c r="F19" s="137">
        <v>306334204</v>
      </c>
      <c r="G19" s="137" t="s">
        <v>682</v>
      </c>
      <c r="H19" s="197">
        <v>237820</v>
      </c>
    </row>
    <row r="20" spans="1:8">
      <c r="A20" s="135">
        <v>16</v>
      </c>
      <c r="B20" s="141">
        <v>59565</v>
      </c>
      <c r="C20" s="142">
        <v>44587</v>
      </c>
      <c r="D20" s="143" t="s">
        <v>710</v>
      </c>
      <c r="E20" s="144" t="s">
        <v>681</v>
      </c>
      <c r="F20" s="141">
        <v>306334204</v>
      </c>
      <c r="G20" s="141" t="s">
        <v>702</v>
      </c>
      <c r="H20" s="198">
        <v>84444</v>
      </c>
    </row>
    <row r="21" spans="1:8">
      <c r="A21" s="135">
        <v>17</v>
      </c>
      <c r="B21" s="137">
        <v>59562</v>
      </c>
      <c r="C21" s="138">
        <v>44587</v>
      </c>
      <c r="D21" s="139" t="s">
        <v>711</v>
      </c>
      <c r="E21" s="140" t="s">
        <v>681</v>
      </c>
      <c r="F21" s="137">
        <v>306334204</v>
      </c>
      <c r="G21" s="137" t="s">
        <v>702</v>
      </c>
      <c r="H21" s="197">
        <v>25750</v>
      </c>
    </row>
    <row r="22" spans="1:8" ht="30">
      <c r="A22" s="135">
        <v>18</v>
      </c>
      <c r="B22" s="141">
        <v>59560</v>
      </c>
      <c r="C22" s="142">
        <v>44587</v>
      </c>
      <c r="D22" s="143" t="s">
        <v>712</v>
      </c>
      <c r="E22" s="144" t="s">
        <v>681</v>
      </c>
      <c r="F22" s="141">
        <v>306334204</v>
      </c>
      <c r="G22" s="141" t="s">
        <v>713</v>
      </c>
      <c r="H22" s="198">
        <v>1413660</v>
      </c>
    </row>
    <row r="23" spans="1:8" ht="15" customHeight="1">
      <c r="A23" s="135">
        <v>19</v>
      </c>
      <c r="B23" s="137">
        <v>59555</v>
      </c>
      <c r="C23" s="138">
        <v>44587</v>
      </c>
      <c r="D23" s="139" t="s">
        <v>714</v>
      </c>
      <c r="E23" s="140" t="s">
        <v>560</v>
      </c>
      <c r="F23" s="137">
        <v>307005723</v>
      </c>
      <c r="G23" s="137" t="s">
        <v>682</v>
      </c>
      <c r="H23" s="197">
        <v>25000</v>
      </c>
    </row>
    <row r="24" spans="1:8">
      <c r="A24" s="135">
        <v>20</v>
      </c>
      <c r="B24" s="141">
        <v>59550</v>
      </c>
      <c r="C24" s="142">
        <v>44587</v>
      </c>
      <c r="D24" s="143" t="s">
        <v>715</v>
      </c>
      <c r="E24" s="144" t="s">
        <v>681</v>
      </c>
      <c r="F24" s="141">
        <v>306334204</v>
      </c>
      <c r="G24" s="141" t="s">
        <v>687</v>
      </c>
      <c r="H24" s="198">
        <v>59460</v>
      </c>
    </row>
    <row r="25" spans="1:8">
      <c r="A25" s="135">
        <v>21</v>
      </c>
      <c r="B25" s="137">
        <v>59540</v>
      </c>
      <c r="C25" s="138">
        <v>44587</v>
      </c>
      <c r="D25" s="139" t="s">
        <v>716</v>
      </c>
      <c r="E25" s="140" t="s">
        <v>560</v>
      </c>
      <c r="F25" s="137">
        <v>307005723</v>
      </c>
      <c r="G25" s="137" t="s">
        <v>717</v>
      </c>
      <c r="H25" s="197">
        <v>18900</v>
      </c>
    </row>
    <row r="26" spans="1:8">
      <c r="A26" s="135">
        <v>22</v>
      </c>
      <c r="B26" s="141">
        <v>59513</v>
      </c>
      <c r="C26" s="142">
        <v>44587</v>
      </c>
      <c r="D26" s="143" t="s">
        <v>718</v>
      </c>
      <c r="E26" s="144" t="s">
        <v>681</v>
      </c>
      <c r="F26" s="141">
        <v>306334204</v>
      </c>
      <c r="G26" s="141" t="s">
        <v>687</v>
      </c>
      <c r="H26" s="198">
        <v>29775</v>
      </c>
    </row>
    <row r="27" spans="1:8">
      <c r="A27" s="135">
        <v>23</v>
      </c>
      <c r="B27" s="137">
        <v>59262</v>
      </c>
      <c r="C27" s="138">
        <v>44587</v>
      </c>
      <c r="D27" s="139" t="s">
        <v>719</v>
      </c>
      <c r="E27" s="140" t="s">
        <v>560</v>
      </c>
      <c r="F27" s="137">
        <v>307005723</v>
      </c>
      <c r="G27" s="137" t="s">
        <v>698</v>
      </c>
      <c r="H27" s="197">
        <v>80000</v>
      </c>
    </row>
    <row r="28" spans="1:8">
      <c r="A28" s="135">
        <v>24</v>
      </c>
      <c r="B28" s="141">
        <v>59164</v>
      </c>
      <c r="C28" s="142">
        <v>44587</v>
      </c>
      <c r="D28" s="143" t="s">
        <v>720</v>
      </c>
      <c r="E28" s="144" t="s">
        <v>681</v>
      </c>
      <c r="F28" s="141">
        <v>306334204</v>
      </c>
      <c r="G28" s="141" t="s">
        <v>713</v>
      </c>
      <c r="H28" s="198">
        <v>105330</v>
      </c>
    </row>
    <row r="29" spans="1:8">
      <c r="A29" s="135">
        <v>25</v>
      </c>
      <c r="B29" s="137">
        <v>59123</v>
      </c>
      <c r="C29" s="138">
        <v>44587</v>
      </c>
      <c r="D29" s="139" t="s">
        <v>721</v>
      </c>
      <c r="E29" s="140" t="s">
        <v>681</v>
      </c>
      <c r="F29" s="137">
        <v>306334204</v>
      </c>
      <c r="G29" s="137" t="s">
        <v>722</v>
      </c>
      <c r="H29" s="197">
        <v>86400</v>
      </c>
    </row>
    <row r="30" spans="1:8">
      <c r="A30" s="135">
        <v>26</v>
      </c>
      <c r="B30" s="141">
        <v>59077</v>
      </c>
      <c r="C30" s="142">
        <v>44587</v>
      </c>
      <c r="D30" s="143" t="s">
        <v>723</v>
      </c>
      <c r="E30" s="144" t="s">
        <v>681</v>
      </c>
      <c r="F30" s="141">
        <v>306334204</v>
      </c>
      <c r="G30" s="141" t="s">
        <v>707</v>
      </c>
      <c r="H30" s="198">
        <v>88100</v>
      </c>
    </row>
    <row r="31" spans="1:8" ht="15" customHeight="1">
      <c r="A31" s="135">
        <v>27</v>
      </c>
      <c r="B31" s="137">
        <v>59061</v>
      </c>
      <c r="C31" s="138">
        <v>44587</v>
      </c>
      <c r="D31" s="139" t="s">
        <v>724</v>
      </c>
      <c r="E31" s="140" t="s">
        <v>681</v>
      </c>
      <c r="F31" s="137">
        <v>306334204</v>
      </c>
      <c r="G31" s="137" t="s">
        <v>725</v>
      </c>
      <c r="H31" s="197">
        <v>23961</v>
      </c>
    </row>
    <row r="32" spans="1:8">
      <c r="A32" s="135">
        <v>28</v>
      </c>
      <c r="B32" s="141">
        <v>59021</v>
      </c>
      <c r="C32" s="142">
        <v>44587</v>
      </c>
      <c r="D32" s="143" t="s">
        <v>726</v>
      </c>
      <c r="E32" s="144" t="s">
        <v>681</v>
      </c>
      <c r="F32" s="141">
        <v>306334204</v>
      </c>
      <c r="G32" s="141" t="s">
        <v>700</v>
      </c>
      <c r="H32" s="198">
        <v>73850</v>
      </c>
    </row>
    <row r="33" spans="1:8">
      <c r="A33" s="135">
        <v>29</v>
      </c>
      <c r="B33" s="137">
        <v>59003</v>
      </c>
      <c r="C33" s="138">
        <v>44587</v>
      </c>
      <c r="D33" s="139" t="s">
        <v>727</v>
      </c>
      <c r="E33" s="140" t="s">
        <v>560</v>
      </c>
      <c r="F33" s="137">
        <v>307005723</v>
      </c>
      <c r="G33" s="137" t="s">
        <v>707</v>
      </c>
      <c r="H33" s="197">
        <v>600000</v>
      </c>
    </row>
    <row r="34" spans="1:8" ht="15" customHeight="1">
      <c r="A34" s="135">
        <v>30</v>
      </c>
      <c r="B34" s="141">
        <v>58998</v>
      </c>
      <c r="C34" s="142">
        <v>44587</v>
      </c>
      <c r="D34" s="143" t="s">
        <v>728</v>
      </c>
      <c r="E34" s="144" t="s">
        <v>681</v>
      </c>
      <c r="F34" s="141">
        <v>306334204</v>
      </c>
      <c r="G34" s="141" t="s">
        <v>707</v>
      </c>
      <c r="H34" s="198">
        <v>25710</v>
      </c>
    </row>
    <row r="35" spans="1:8">
      <c r="A35" s="135">
        <v>31</v>
      </c>
      <c r="B35" s="137">
        <v>59241</v>
      </c>
      <c r="C35" s="142">
        <v>44587</v>
      </c>
      <c r="D35" s="139" t="s">
        <v>742</v>
      </c>
      <c r="E35" s="140" t="s">
        <v>743</v>
      </c>
      <c r="F35" s="137">
        <v>308977384</v>
      </c>
      <c r="G35" s="137" t="s">
        <v>707</v>
      </c>
      <c r="H35" s="197">
        <v>12520</v>
      </c>
    </row>
    <row r="36" spans="1:8">
      <c r="A36" s="135">
        <v>32</v>
      </c>
      <c r="B36" s="141">
        <v>59217</v>
      </c>
      <c r="C36" s="142">
        <v>44587</v>
      </c>
      <c r="D36" s="143" t="s">
        <v>744</v>
      </c>
      <c r="E36" s="144" t="s">
        <v>743</v>
      </c>
      <c r="F36" s="141">
        <v>308977384</v>
      </c>
      <c r="G36" s="141" t="s">
        <v>682</v>
      </c>
      <c r="H36" s="198">
        <v>55000</v>
      </c>
    </row>
    <row r="37" spans="1:8">
      <c r="A37" s="135">
        <v>33</v>
      </c>
      <c r="B37" s="137">
        <v>59078</v>
      </c>
      <c r="C37" s="142">
        <v>44587</v>
      </c>
      <c r="D37" s="139" t="s">
        <v>745</v>
      </c>
      <c r="E37" s="140" t="s">
        <v>743</v>
      </c>
      <c r="F37" s="137">
        <v>308977384</v>
      </c>
      <c r="G37" s="137" t="s">
        <v>682</v>
      </c>
      <c r="H37" s="197">
        <v>81640</v>
      </c>
    </row>
    <row r="38" spans="1:8">
      <c r="A38" s="135">
        <v>34</v>
      </c>
      <c r="B38" s="141">
        <v>59000</v>
      </c>
      <c r="C38" s="142">
        <v>44587</v>
      </c>
      <c r="D38" s="143" t="s">
        <v>746</v>
      </c>
      <c r="E38" s="144" t="s">
        <v>743</v>
      </c>
      <c r="F38" s="141">
        <v>308977384</v>
      </c>
      <c r="G38" s="141" t="s">
        <v>707</v>
      </c>
      <c r="H38" s="198">
        <v>13230</v>
      </c>
    </row>
    <row r="39" spans="1:8">
      <c r="A39" s="135">
        <v>35</v>
      </c>
      <c r="B39" s="137">
        <v>58999</v>
      </c>
      <c r="C39" s="142">
        <v>44587</v>
      </c>
      <c r="D39" s="139" t="s">
        <v>747</v>
      </c>
      <c r="E39" s="140" t="s">
        <v>743</v>
      </c>
      <c r="F39" s="137">
        <v>308977384</v>
      </c>
      <c r="G39" s="137" t="s">
        <v>687</v>
      </c>
      <c r="H39" s="197">
        <v>6400</v>
      </c>
    </row>
    <row r="40" spans="1:8">
      <c r="A40" s="135">
        <v>36</v>
      </c>
      <c r="B40" s="141">
        <v>58997</v>
      </c>
      <c r="C40" s="142">
        <v>44587</v>
      </c>
      <c r="D40" s="143" t="s">
        <v>748</v>
      </c>
      <c r="E40" s="144" t="s">
        <v>743</v>
      </c>
      <c r="F40" s="141">
        <v>308977384</v>
      </c>
      <c r="G40" s="141" t="s">
        <v>682</v>
      </c>
      <c r="H40" s="198">
        <v>21840</v>
      </c>
    </row>
    <row r="41" spans="1:8">
      <c r="A41" s="135">
        <v>37</v>
      </c>
      <c r="B41" s="137">
        <v>64791</v>
      </c>
      <c r="C41" s="138">
        <v>44591</v>
      </c>
      <c r="D41" s="139" t="s">
        <v>686</v>
      </c>
      <c r="E41" s="140" t="s">
        <v>681</v>
      </c>
      <c r="F41" s="137">
        <v>306334204</v>
      </c>
      <c r="G41" s="137" t="s">
        <v>687</v>
      </c>
      <c r="H41" s="197">
        <v>70885</v>
      </c>
    </row>
    <row r="42" spans="1:8">
      <c r="A42" s="135">
        <v>38</v>
      </c>
      <c r="B42" s="141">
        <v>64789</v>
      </c>
      <c r="C42" s="142">
        <v>44591</v>
      </c>
      <c r="D42" s="143" t="s">
        <v>688</v>
      </c>
      <c r="E42" s="144" t="s">
        <v>681</v>
      </c>
      <c r="F42" s="141">
        <v>306334204</v>
      </c>
      <c r="G42" s="141" t="s">
        <v>669</v>
      </c>
      <c r="H42" s="198">
        <v>51000</v>
      </c>
    </row>
    <row r="43" spans="1:8">
      <c r="A43" s="135">
        <v>39</v>
      </c>
      <c r="B43" s="137">
        <v>64764</v>
      </c>
      <c r="C43" s="138">
        <v>44591</v>
      </c>
      <c r="D43" s="139" t="s">
        <v>689</v>
      </c>
      <c r="E43" s="140" t="s">
        <v>681</v>
      </c>
      <c r="F43" s="137">
        <v>306334204</v>
      </c>
      <c r="G43" s="137" t="s">
        <v>687</v>
      </c>
      <c r="H43" s="197">
        <v>27875</v>
      </c>
    </row>
    <row r="44" spans="1:8">
      <c r="A44" s="135">
        <v>40</v>
      </c>
      <c r="B44" s="141">
        <v>64758</v>
      </c>
      <c r="C44" s="142">
        <v>44591</v>
      </c>
      <c r="D44" s="143" t="s">
        <v>690</v>
      </c>
      <c r="E44" s="144" t="s">
        <v>670</v>
      </c>
      <c r="F44" s="141">
        <v>301382671</v>
      </c>
      <c r="G44" s="141" t="s">
        <v>691</v>
      </c>
      <c r="H44" s="198">
        <v>1380000</v>
      </c>
    </row>
    <row r="45" spans="1:8" ht="30">
      <c r="A45" s="135">
        <v>41</v>
      </c>
      <c r="B45" s="137">
        <v>64737</v>
      </c>
      <c r="C45" s="138">
        <v>44591</v>
      </c>
      <c r="D45" s="139" t="s">
        <v>692</v>
      </c>
      <c r="E45" s="140" t="s">
        <v>681</v>
      </c>
      <c r="F45" s="137">
        <v>306334204</v>
      </c>
      <c r="G45" s="137" t="s">
        <v>693</v>
      </c>
      <c r="H45" s="197">
        <v>64775</v>
      </c>
    </row>
    <row r="46" spans="1:8" ht="30">
      <c r="A46" s="135">
        <v>42</v>
      </c>
      <c r="B46" s="141">
        <v>64727</v>
      </c>
      <c r="C46" s="142">
        <v>44591</v>
      </c>
      <c r="D46" s="143" t="s">
        <v>694</v>
      </c>
      <c r="E46" s="144" t="s">
        <v>670</v>
      </c>
      <c r="F46" s="141">
        <v>301382671</v>
      </c>
      <c r="G46" s="141" t="s">
        <v>695</v>
      </c>
      <c r="H46" s="198">
        <v>527850</v>
      </c>
    </row>
    <row r="47" spans="1:8">
      <c r="A47" s="135">
        <v>43</v>
      </c>
      <c r="B47" s="141">
        <v>67753</v>
      </c>
      <c r="C47" s="142">
        <v>44594</v>
      </c>
      <c r="D47" s="143" t="s">
        <v>741</v>
      </c>
      <c r="E47" s="144" t="s">
        <v>681</v>
      </c>
      <c r="F47" s="141">
        <v>306334204</v>
      </c>
      <c r="G47" s="141" t="s">
        <v>682</v>
      </c>
      <c r="H47" s="198">
        <v>499840</v>
      </c>
    </row>
    <row r="48" spans="1:8">
      <c r="A48" s="135">
        <v>44</v>
      </c>
      <c r="B48" s="141">
        <v>68678</v>
      </c>
      <c r="C48" s="142">
        <v>44595</v>
      </c>
      <c r="D48" s="143" t="s">
        <v>549</v>
      </c>
      <c r="E48" s="144" t="s">
        <v>550</v>
      </c>
      <c r="F48" s="141">
        <v>303730584</v>
      </c>
      <c r="G48" s="141" t="s">
        <v>675</v>
      </c>
      <c r="H48" s="198">
        <v>3326400</v>
      </c>
    </row>
    <row r="49" spans="1:9">
      <c r="A49" s="135">
        <v>45</v>
      </c>
      <c r="B49" s="137">
        <v>70406</v>
      </c>
      <c r="C49" s="138">
        <v>44596</v>
      </c>
      <c r="D49" s="139" t="s">
        <v>683</v>
      </c>
      <c r="E49" s="140" t="s">
        <v>684</v>
      </c>
      <c r="F49" s="137">
        <v>307024289</v>
      </c>
      <c r="G49" s="137" t="s">
        <v>685</v>
      </c>
      <c r="H49" s="197">
        <v>342500</v>
      </c>
      <c r="I49" s="149"/>
    </row>
    <row r="50" spans="1:9">
      <c r="A50" s="135">
        <v>46</v>
      </c>
      <c r="B50" s="141">
        <v>76821</v>
      </c>
      <c r="C50" s="142">
        <v>44600</v>
      </c>
      <c r="D50" s="143" t="s">
        <v>680</v>
      </c>
      <c r="E50" s="144" t="s">
        <v>681</v>
      </c>
      <c r="F50" s="141">
        <v>306334204</v>
      </c>
      <c r="G50" s="141" t="s">
        <v>682</v>
      </c>
      <c r="H50" s="198">
        <v>132000</v>
      </c>
      <c r="I50" s="150"/>
    </row>
    <row r="51" spans="1:9">
      <c r="A51" s="135">
        <v>47</v>
      </c>
      <c r="B51" s="137">
        <v>83311</v>
      </c>
      <c r="C51" s="138">
        <v>44603</v>
      </c>
      <c r="D51" s="139" t="s">
        <v>678</v>
      </c>
      <c r="E51" s="140" t="s">
        <v>679</v>
      </c>
      <c r="F51" s="137">
        <v>307890424</v>
      </c>
      <c r="G51" s="137" t="s">
        <v>665</v>
      </c>
      <c r="H51" s="197">
        <v>4050000</v>
      </c>
      <c r="I51" s="149"/>
    </row>
    <row r="52" spans="1:9">
      <c r="A52" s="135">
        <v>48</v>
      </c>
      <c r="B52" s="141">
        <v>86071</v>
      </c>
      <c r="C52" s="142">
        <v>44605</v>
      </c>
      <c r="D52" s="143" t="s">
        <v>676</v>
      </c>
      <c r="E52" s="144" t="s">
        <v>677</v>
      </c>
      <c r="F52" s="141">
        <v>206801551</v>
      </c>
      <c r="G52" s="141" t="s">
        <v>665</v>
      </c>
      <c r="H52" s="198">
        <v>21798000</v>
      </c>
      <c r="I52" s="150"/>
    </row>
    <row r="53" spans="1:9">
      <c r="A53" s="135">
        <v>49</v>
      </c>
      <c r="B53" s="137">
        <v>88444</v>
      </c>
      <c r="C53" s="142">
        <v>44606</v>
      </c>
      <c r="D53" s="139" t="s">
        <v>739</v>
      </c>
      <c r="E53" s="137" t="s">
        <v>559</v>
      </c>
      <c r="F53" s="137">
        <v>305350961</v>
      </c>
      <c r="G53" s="137" t="s">
        <v>740</v>
      </c>
      <c r="H53" s="197">
        <v>3870900</v>
      </c>
      <c r="I53" s="149"/>
    </row>
    <row r="54" spans="1:9" ht="30">
      <c r="A54" s="135">
        <v>50</v>
      </c>
      <c r="B54" s="137">
        <v>112818</v>
      </c>
      <c r="C54" s="142">
        <v>44618</v>
      </c>
      <c r="D54" s="139" t="s">
        <v>732</v>
      </c>
      <c r="E54" s="140" t="s">
        <v>681</v>
      </c>
      <c r="F54" s="137">
        <v>306334204</v>
      </c>
      <c r="G54" s="137" t="s">
        <v>707</v>
      </c>
      <c r="H54" s="197">
        <v>322110</v>
      </c>
      <c r="I54" s="150"/>
    </row>
    <row r="55" spans="1:9">
      <c r="A55" s="135">
        <v>51</v>
      </c>
      <c r="B55" s="141">
        <v>112426</v>
      </c>
      <c r="C55" s="142">
        <v>44618</v>
      </c>
      <c r="D55" s="143" t="s">
        <v>733</v>
      </c>
      <c r="E55" s="144" t="s">
        <v>681</v>
      </c>
      <c r="F55" s="141">
        <v>306334204</v>
      </c>
      <c r="G55" s="141" t="s">
        <v>669</v>
      </c>
      <c r="H55" s="198">
        <v>154270</v>
      </c>
      <c r="I55" s="151"/>
    </row>
    <row r="56" spans="1:9">
      <c r="A56" s="135">
        <v>52</v>
      </c>
      <c r="B56" s="137">
        <v>111562</v>
      </c>
      <c r="C56" s="142">
        <v>44618</v>
      </c>
      <c r="D56" s="139" t="s">
        <v>734</v>
      </c>
      <c r="E56" s="140" t="s">
        <v>560</v>
      </c>
      <c r="F56" s="137">
        <v>307005723</v>
      </c>
      <c r="G56" s="137" t="s">
        <v>687</v>
      </c>
      <c r="H56" s="197">
        <v>32500</v>
      </c>
      <c r="I56" s="150"/>
    </row>
    <row r="57" spans="1:9">
      <c r="A57" s="135">
        <v>53</v>
      </c>
      <c r="B57" s="141">
        <v>111555</v>
      </c>
      <c r="C57" s="142">
        <v>44618</v>
      </c>
      <c r="D57" s="143" t="s">
        <v>735</v>
      </c>
      <c r="E57" s="144" t="s">
        <v>560</v>
      </c>
      <c r="F57" s="141">
        <v>307005723</v>
      </c>
      <c r="G57" s="141" t="s">
        <v>682</v>
      </c>
      <c r="H57" s="198">
        <v>122000</v>
      </c>
      <c r="I57" s="149"/>
    </row>
    <row r="58" spans="1:9">
      <c r="A58" s="135">
        <v>54</v>
      </c>
      <c r="B58" s="137">
        <v>111543</v>
      </c>
      <c r="C58" s="142">
        <v>44618</v>
      </c>
      <c r="D58" s="139" t="s">
        <v>736</v>
      </c>
      <c r="E58" s="140" t="s">
        <v>560</v>
      </c>
      <c r="F58" s="137">
        <v>307005723</v>
      </c>
      <c r="G58" s="137" t="s">
        <v>707</v>
      </c>
      <c r="H58" s="197">
        <v>24000</v>
      </c>
      <c r="I58" s="150"/>
    </row>
    <row r="59" spans="1:9">
      <c r="A59" s="135">
        <v>55</v>
      </c>
      <c r="B59" s="141">
        <v>111506</v>
      </c>
      <c r="C59" s="142">
        <v>44618</v>
      </c>
      <c r="D59" s="143" t="s">
        <v>737</v>
      </c>
      <c r="E59" s="144" t="s">
        <v>681</v>
      </c>
      <c r="F59" s="141">
        <v>306334204</v>
      </c>
      <c r="G59" s="141" t="s">
        <v>738</v>
      </c>
      <c r="H59" s="198">
        <v>1693200</v>
      </c>
      <c r="I59" s="149"/>
    </row>
    <row r="60" spans="1:9">
      <c r="A60" s="135">
        <v>56</v>
      </c>
      <c r="B60" s="137">
        <v>120335</v>
      </c>
      <c r="C60" s="138">
        <v>44622</v>
      </c>
      <c r="D60" s="139" t="s">
        <v>549</v>
      </c>
      <c r="E60" s="140" t="s">
        <v>550</v>
      </c>
      <c r="F60" s="137">
        <v>303730584</v>
      </c>
      <c r="G60" s="137" t="s">
        <v>675</v>
      </c>
      <c r="H60" s="197">
        <v>3326400</v>
      </c>
      <c r="I60" s="150"/>
    </row>
    <row r="61" spans="1:9">
      <c r="A61" s="135">
        <v>57</v>
      </c>
      <c r="B61" s="141">
        <v>147056</v>
      </c>
      <c r="C61" s="142">
        <v>44634</v>
      </c>
      <c r="D61" s="143" t="s">
        <v>667</v>
      </c>
      <c r="E61" s="144" t="s">
        <v>668</v>
      </c>
      <c r="F61" s="141">
        <v>308921059</v>
      </c>
      <c r="G61" s="141" t="s">
        <v>669</v>
      </c>
      <c r="H61" s="198">
        <v>450000</v>
      </c>
      <c r="I61" s="149"/>
    </row>
    <row r="62" spans="1:9">
      <c r="A62" s="135">
        <v>58</v>
      </c>
      <c r="B62" s="137">
        <v>147004</v>
      </c>
      <c r="C62" s="138">
        <v>44634</v>
      </c>
      <c r="D62" s="139" t="s">
        <v>667</v>
      </c>
      <c r="E62" s="140" t="s">
        <v>670</v>
      </c>
      <c r="F62" s="137">
        <v>301382671</v>
      </c>
      <c r="G62" s="137" t="s">
        <v>671</v>
      </c>
      <c r="H62" s="197">
        <v>1207500</v>
      </c>
      <c r="I62" s="150"/>
    </row>
    <row r="63" spans="1:9">
      <c r="A63" s="135">
        <v>59</v>
      </c>
      <c r="B63" s="141">
        <v>145102</v>
      </c>
      <c r="C63" s="142">
        <v>44634</v>
      </c>
      <c r="D63" s="143" t="s">
        <v>672</v>
      </c>
      <c r="E63" s="144" t="s">
        <v>673</v>
      </c>
      <c r="F63" s="141">
        <v>308667034</v>
      </c>
      <c r="G63" s="141" t="s">
        <v>674</v>
      </c>
      <c r="H63" s="198">
        <v>1524439</v>
      </c>
      <c r="I63" s="149"/>
    </row>
    <row r="64" spans="1:9">
      <c r="A64" s="135">
        <v>60</v>
      </c>
      <c r="B64" s="141">
        <v>154629</v>
      </c>
      <c r="C64" s="142">
        <v>44637</v>
      </c>
      <c r="D64" s="143" t="s">
        <v>664</v>
      </c>
      <c r="E64" s="144" t="s">
        <v>566</v>
      </c>
      <c r="F64" s="141">
        <v>429335630</v>
      </c>
      <c r="G64" s="141" t="s">
        <v>665</v>
      </c>
      <c r="H64" s="198">
        <v>2510000</v>
      </c>
      <c r="I64" s="152"/>
    </row>
    <row r="65" spans="1:9">
      <c r="A65" s="135">
        <v>61</v>
      </c>
      <c r="B65" s="137">
        <v>154553</v>
      </c>
      <c r="C65" s="138">
        <v>44637</v>
      </c>
      <c r="D65" s="139" t="s">
        <v>664</v>
      </c>
      <c r="E65" s="140" t="s">
        <v>566</v>
      </c>
      <c r="F65" s="137">
        <v>429335630</v>
      </c>
      <c r="G65" s="137" t="s">
        <v>666</v>
      </c>
      <c r="H65" s="197">
        <v>1960000</v>
      </c>
      <c r="I65" s="151"/>
    </row>
    <row r="66" spans="1:9" ht="30">
      <c r="A66" s="135">
        <v>62</v>
      </c>
      <c r="B66" s="137">
        <v>156005</v>
      </c>
      <c r="C66" s="138">
        <v>44638</v>
      </c>
      <c r="D66" s="139" t="s">
        <v>661</v>
      </c>
      <c r="E66" s="140" t="s">
        <v>662</v>
      </c>
      <c r="F66" s="137">
        <v>621447626</v>
      </c>
      <c r="G66" s="137" t="s">
        <v>663</v>
      </c>
      <c r="H66" s="197">
        <v>1960000</v>
      </c>
      <c r="I66" s="152"/>
    </row>
    <row r="67" spans="1:9">
      <c r="A67" s="135">
        <v>63</v>
      </c>
      <c r="B67" s="141">
        <v>155164</v>
      </c>
      <c r="C67" s="142">
        <v>44638</v>
      </c>
      <c r="D67" s="143" t="s">
        <v>664</v>
      </c>
      <c r="E67" s="144" t="s">
        <v>566</v>
      </c>
      <c r="F67" s="141">
        <v>429335630</v>
      </c>
      <c r="G67" s="141" t="s">
        <v>665</v>
      </c>
      <c r="H67" s="198">
        <v>980000</v>
      </c>
      <c r="I67" s="151"/>
    </row>
    <row r="68" spans="1:9">
      <c r="A68" s="135">
        <v>64</v>
      </c>
      <c r="B68" s="137">
        <v>155157</v>
      </c>
      <c r="C68" s="138">
        <v>44638</v>
      </c>
      <c r="D68" s="139" t="s">
        <v>664</v>
      </c>
      <c r="E68" s="140" t="s">
        <v>566</v>
      </c>
      <c r="F68" s="137">
        <v>429335630</v>
      </c>
      <c r="G68" s="137" t="s">
        <v>665</v>
      </c>
      <c r="H68" s="197">
        <v>860000</v>
      </c>
      <c r="I68" s="153"/>
    </row>
    <row r="69" spans="1:9" ht="15.75" customHeight="1">
      <c r="A69" s="135">
        <v>65</v>
      </c>
      <c r="B69" s="145">
        <v>165629</v>
      </c>
      <c r="C69" s="146">
        <v>44645</v>
      </c>
      <c r="D69" s="147" t="s">
        <v>759</v>
      </c>
      <c r="E69" s="148" t="s">
        <v>760</v>
      </c>
      <c r="F69" s="145">
        <v>205040678</v>
      </c>
      <c r="G69" s="145" t="s">
        <v>665</v>
      </c>
      <c r="H69" s="199">
        <v>1800000</v>
      </c>
    </row>
    <row r="70" spans="1:9" ht="15.75" customHeight="1">
      <c r="A70" s="249">
        <f t="shared" ref="A70:A126" si="0">A69+1</f>
        <v>66</v>
      </c>
      <c r="B70" s="250">
        <v>182415</v>
      </c>
      <c r="C70" s="251">
        <v>44655</v>
      </c>
      <c r="D70" s="252" t="s">
        <v>756</v>
      </c>
      <c r="E70" s="250" t="s">
        <v>757</v>
      </c>
      <c r="F70" s="250">
        <v>200993604</v>
      </c>
      <c r="G70" s="250" t="s">
        <v>665</v>
      </c>
      <c r="H70" s="250" t="s">
        <v>2779</v>
      </c>
    </row>
    <row r="71" spans="1:9">
      <c r="A71" s="249">
        <f t="shared" si="0"/>
        <v>67</v>
      </c>
      <c r="B71" s="253">
        <v>194581</v>
      </c>
      <c r="C71" s="254">
        <v>44658</v>
      </c>
      <c r="D71" s="255" t="s">
        <v>549</v>
      </c>
      <c r="E71" s="253" t="s">
        <v>550</v>
      </c>
      <c r="F71" s="253">
        <v>303730584</v>
      </c>
      <c r="G71" s="253" t="s">
        <v>2780</v>
      </c>
      <c r="H71" s="253" t="s">
        <v>2781</v>
      </c>
    </row>
    <row r="72" spans="1:9">
      <c r="A72" s="249">
        <f t="shared" si="0"/>
        <v>68</v>
      </c>
      <c r="B72" s="250">
        <v>258129</v>
      </c>
      <c r="C72" s="251">
        <v>44676</v>
      </c>
      <c r="D72" s="252" t="s">
        <v>2782</v>
      </c>
      <c r="E72" s="250" t="s">
        <v>2783</v>
      </c>
      <c r="F72" s="250">
        <v>203021987</v>
      </c>
      <c r="G72" s="250" t="s">
        <v>665</v>
      </c>
      <c r="H72" s="250" t="s">
        <v>2784</v>
      </c>
    </row>
    <row r="73" spans="1:9">
      <c r="A73" s="249">
        <f t="shared" si="0"/>
        <v>69</v>
      </c>
      <c r="B73" s="253">
        <v>286012</v>
      </c>
      <c r="C73" s="254">
        <v>44689</v>
      </c>
      <c r="D73" s="255" t="s">
        <v>667</v>
      </c>
      <c r="E73" s="253" t="s">
        <v>670</v>
      </c>
      <c r="F73" s="253">
        <v>301382671</v>
      </c>
      <c r="G73" s="253" t="s">
        <v>663</v>
      </c>
      <c r="H73" s="253" t="s">
        <v>2785</v>
      </c>
    </row>
    <row r="74" spans="1:9">
      <c r="A74" s="249">
        <f t="shared" si="0"/>
        <v>70</v>
      </c>
      <c r="B74" s="250">
        <v>285996</v>
      </c>
      <c r="C74" s="251">
        <v>44689</v>
      </c>
      <c r="D74" s="252" t="s">
        <v>2786</v>
      </c>
      <c r="E74" s="250" t="s">
        <v>670</v>
      </c>
      <c r="F74" s="250">
        <v>301382671</v>
      </c>
      <c r="G74" s="250" t="s">
        <v>674</v>
      </c>
      <c r="H74" s="250" t="s">
        <v>2787</v>
      </c>
    </row>
    <row r="75" spans="1:9">
      <c r="A75" s="249">
        <f t="shared" si="0"/>
        <v>71</v>
      </c>
      <c r="B75" s="253">
        <v>284944</v>
      </c>
      <c r="C75" s="254">
        <v>44689</v>
      </c>
      <c r="D75" s="255" t="s">
        <v>549</v>
      </c>
      <c r="E75" s="253" t="s">
        <v>550</v>
      </c>
      <c r="F75" s="253">
        <v>303730584</v>
      </c>
      <c r="G75" s="253" t="s">
        <v>2788</v>
      </c>
      <c r="H75" s="253" t="s">
        <v>2789</v>
      </c>
    </row>
    <row r="76" spans="1:9">
      <c r="A76" s="249">
        <f t="shared" si="0"/>
        <v>72</v>
      </c>
      <c r="B76" s="250">
        <v>298841</v>
      </c>
      <c r="C76" s="251">
        <v>44694</v>
      </c>
      <c r="D76" s="252" t="s">
        <v>2790</v>
      </c>
      <c r="E76" s="250" t="s">
        <v>2791</v>
      </c>
      <c r="F76" s="250">
        <v>202970267</v>
      </c>
      <c r="G76" s="250" t="s">
        <v>2792</v>
      </c>
      <c r="H76" s="250" t="s">
        <v>2793</v>
      </c>
    </row>
    <row r="77" spans="1:9">
      <c r="A77" s="249">
        <f t="shared" si="0"/>
        <v>73</v>
      </c>
      <c r="B77" s="250">
        <v>309774</v>
      </c>
      <c r="C77" s="251">
        <v>44697</v>
      </c>
      <c r="D77" s="252" t="s">
        <v>2794</v>
      </c>
      <c r="E77" s="250" t="s">
        <v>2795</v>
      </c>
      <c r="F77" s="250">
        <v>201913337</v>
      </c>
      <c r="G77" s="250" t="s">
        <v>707</v>
      </c>
      <c r="H77" s="250" t="s">
        <v>2796</v>
      </c>
    </row>
    <row r="78" spans="1:9">
      <c r="A78" s="249">
        <f t="shared" si="0"/>
        <v>74</v>
      </c>
      <c r="B78" s="253">
        <v>309761</v>
      </c>
      <c r="C78" s="254">
        <v>44697</v>
      </c>
      <c r="D78" s="255" t="s">
        <v>2797</v>
      </c>
      <c r="E78" s="253" t="s">
        <v>560</v>
      </c>
      <c r="F78" s="253">
        <v>307005723</v>
      </c>
      <c r="G78" s="253" t="s">
        <v>2798</v>
      </c>
      <c r="H78" s="253" t="s">
        <v>2799</v>
      </c>
    </row>
    <row r="79" spans="1:9">
      <c r="A79" s="249">
        <f t="shared" si="0"/>
        <v>75</v>
      </c>
      <c r="B79" s="250">
        <v>309752</v>
      </c>
      <c r="C79" s="251">
        <v>44697</v>
      </c>
      <c r="D79" s="252" t="s">
        <v>2800</v>
      </c>
      <c r="E79" s="250" t="s">
        <v>2795</v>
      </c>
      <c r="F79" s="250">
        <v>201913337</v>
      </c>
      <c r="G79" s="250" t="s">
        <v>707</v>
      </c>
      <c r="H79" s="250" t="s">
        <v>2801</v>
      </c>
    </row>
    <row r="80" spans="1:9">
      <c r="A80" s="249">
        <f t="shared" si="0"/>
        <v>76</v>
      </c>
      <c r="B80" s="253">
        <v>309749</v>
      </c>
      <c r="C80" s="254">
        <v>44697</v>
      </c>
      <c r="D80" s="255" t="s">
        <v>736</v>
      </c>
      <c r="E80" s="253" t="s">
        <v>560</v>
      </c>
      <c r="F80" s="253">
        <v>307005723</v>
      </c>
      <c r="G80" s="253" t="s">
        <v>707</v>
      </c>
      <c r="H80" s="253" t="s">
        <v>2802</v>
      </c>
    </row>
    <row r="81" spans="1:8" ht="25.5">
      <c r="A81" s="249">
        <f t="shared" si="0"/>
        <v>77</v>
      </c>
      <c r="B81" s="250">
        <v>309711</v>
      </c>
      <c r="C81" s="251">
        <v>44697</v>
      </c>
      <c r="D81" s="252" t="s">
        <v>2803</v>
      </c>
      <c r="E81" s="250" t="s">
        <v>2795</v>
      </c>
      <c r="F81" s="250">
        <v>201913337</v>
      </c>
      <c r="G81" s="250" t="s">
        <v>2804</v>
      </c>
      <c r="H81" s="250" t="s">
        <v>2805</v>
      </c>
    </row>
    <row r="82" spans="1:8">
      <c r="A82" s="249">
        <f t="shared" si="0"/>
        <v>78</v>
      </c>
      <c r="B82" s="253">
        <v>309707</v>
      </c>
      <c r="C82" s="254">
        <v>44697</v>
      </c>
      <c r="D82" s="255" t="s">
        <v>2806</v>
      </c>
      <c r="E82" s="253" t="s">
        <v>560</v>
      </c>
      <c r="F82" s="253">
        <v>307005723</v>
      </c>
      <c r="G82" s="253" t="s">
        <v>2807</v>
      </c>
      <c r="H82" s="253" t="s">
        <v>2808</v>
      </c>
    </row>
    <row r="83" spans="1:8">
      <c r="A83" s="249">
        <f t="shared" si="0"/>
        <v>79</v>
      </c>
      <c r="B83" s="250">
        <v>309693</v>
      </c>
      <c r="C83" s="251">
        <v>44697</v>
      </c>
      <c r="D83" s="252" t="s">
        <v>741</v>
      </c>
      <c r="E83" s="250" t="s">
        <v>560</v>
      </c>
      <c r="F83" s="250">
        <v>307005723</v>
      </c>
      <c r="G83" s="250" t="s">
        <v>687</v>
      </c>
      <c r="H83" s="250" t="s">
        <v>2809</v>
      </c>
    </row>
    <row r="84" spans="1:8">
      <c r="A84" s="249">
        <f t="shared" si="0"/>
        <v>80</v>
      </c>
      <c r="B84" s="253">
        <v>309687</v>
      </c>
      <c r="C84" s="254">
        <v>44697</v>
      </c>
      <c r="D84" s="255" t="s">
        <v>2810</v>
      </c>
      <c r="E84" s="253" t="s">
        <v>2811</v>
      </c>
      <c r="F84" s="253">
        <v>305212128</v>
      </c>
      <c r="G84" s="253" t="s">
        <v>2812</v>
      </c>
      <c r="H84" s="253" t="s">
        <v>2813</v>
      </c>
    </row>
    <row r="85" spans="1:8" ht="25.5">
      <c r="A85" s="249">
        <f t="shared" si="0"/>
        <v>81</v>
      </c>
      <c r="B85" s="250">
        <v>309660</v>
      </c>
      <c r="C85" s="251">
        <v>44697</v>
      </c>
      <c r="D85" s="252" t="s">
        <v>2814</v>
      </c>
      <c r="E85" s="250" t="s">
        <v>560</v>
      </c>
      <c r="F85" s="250">
        <v>307005723</v>
      </c>
      <c r="G85" s="250" t="s">
        <v>702</v>
      </c>
      <c r="H85" s="250" t="s">
        <v>2815</v>
      </c>
    </row>
    <row r="86" spans="1:8">
      <c r="A86" s="249">
        <f t="shared" si="0"/>
        <v>82</v>
      </c>
      <c r="B86" s="253">
        <v>309657</v>
      </c>
      <c r="C86" s="254">
        <v>44697</v>
      </c>
      <c r="D86" s="255" t="s">
        <v>2816</v>
      </c>
      <c r="E86" s="253" t="s">
        <v>560</v>
      </c>
      <c r="F86" s="253">
        <v>307005723</v>
      </c>
      <c r="G86" s="253" t="s">
        <v>687</v>
      </c>
      <c r="H86" s="253" t="s">
        <v>2817</v>
      </c>
    </row>
    <row r="87" spans="1:8">
      <c r="A87" s="249">
        <f t="shared" si="0"/>
        <v>83</v>
      </c>
      <c r="B87" s="250">
        <v>309655</v>
      </c>
      <c r="C87" s="251">
        <v>44697</v>
      </c>
      <c r="D87" s="252" t="s">
        <v>2818</v>
      </c>
      <c r="E87" s="250" t="s">
        <v>2819</v>
      </c>
      <c r="F87" s="250">
        <v>307207075</v>
      </c>
      <c r="G87" s="250" t="s">
        <v>702</v>
      </c>
      <c r="H87" s="250" t="s">
        <v>2820</v>
      </c>
    </row>
    <row r="88" spans="1:8">
      <c r="A88" s="249">
        <f t="shared" si="0"/>
        <v>84</v>
      </c>
      <c r="B88" s="253">
        <v>309654</v>
      </c>
      <c r="C88" s="254">
        <v>44697</v>
      </c>
      <c r="D88" s="255" t="s">
        <v>2821</v>
      </c>
      <c r="E88" s="253" t="s">
        <v>2822</v>
      </c>
      <c r="F88" s="253">
        <v>304397824</v>
      </c>
      <c r="G88" s="253" t="s">
        <v>702</v>
      </c>
      <c r="H88" s="253" t="s">
        <v>2823</v>
      </c>
    </row>
    <row r="89" spans="1:8">
      <c r="A89" s="249">
        <f t="shared" si="0"/>
        <v>85</v>
      </c>
      <c r="B89" s="250">
        <v>309590</v>
      </c>
      <c r="C89" s="251">
        <v>44697</v>
      </c>
      <c r="D89" s="252" t="s">
        <v>2824</v>
      </c>
      <c r="E89" s="250" t="s">
        <v>560</v>
      </c>
      <c r="F89" s="250">
        <v>307005723</v>
      </c>
      <c r="G89" s="250" t="s">
        <v>682</v>
      </c>
      <c r="H89" s="250" t="s">
        <v>2825</v>
      </c>
    </row>
    <row r="90" spans="1:8" ht="25.5">
      <c r="A90" s="249">
        <f t="shared" si="0"/>
        <v>86</v>
      </c>
      <c r="B90" s="253">
        <v>309585</v>
      </c>
      <c r="C90" s="254">
        <v>44697</v>
      </c>
      <c r="D90" s="255" t="s">
        <v>709</v>
      </c>
      <c r="E90" s="253" t="s">
        <v>560</v>
      </c>
      <c r="F90" s="253">
        <v>307005723</v>
      </c>
      <c r="G90" s="253" t="s">
        <v>707</v>
      </c>
      <c r="H90" s="253" t="s">
        <v>2826</v>
      </c>
    </row>
    <row r="91" spans="1:8">
      <c r="A91" s="249">
        <f t="shared" si="0"/>
        <v>87</v>
      </c>
      <c r="B91" s="250">
        <v>309532</v>
      </c>
      <c r="C91" s="251">
        <v>44697</v>
      </c>
      <c r="D91" s="252" t="s">
        <v>721</v>
      </c>
      <c r="E91" s="250" t="s">
        <v>2822</v>
      </c>
      <c r="F91" s="250">
        <v>304397824</v>
      </c>
      <c r="G91" s="250" t="s">
        <v>702</v>
      </c>
      <c r="H91" s="250" t="s">
        <v>2827</v>
      </c>
    </row>
    <row r="92" spans="1:8">
      <c r="A92" s="249">
        <f t="shared" si="0"/>
        <v>88</v>
      </c>
      <c r="B92" s="253">
        <v>309522</v>
      </c>
      <c r="C92" s="254">
        <v>44697</v>
      </c>
      <c r="D92" s="255" t="s">
        <v>2828</v>
      </c>
      <c r="E92" s="253" t="s">
        <v>560</v>
      </c>
      <c r="F92" s="253">
        <v>307005723</v>
      </c>
      <c r="G92" s="253" t="s">
        <v>682</v>
      </c>
      <c r="H92" s="253" t="s">
        <v>2815</v>
      </c>
    </row>
    <row r="93" spans="1:8">
      <c r="A93" s="249">
        <f t="shared" si="0"/>
        <v>89</v>
      </c>
      <c r="B93" s="256">
        <v>309480</v>
      </c>
      <c r="C93" s="257">
        <v>44697</v>
      </c>
      <c r="D93" s="258" t="s">
        <v>2829</v>
      </c>
      <c r="E93" s="256" t="s">
        <v>560</v>
      </c>
      <c r="F93" s="256">
        <v>307005723</v>
      </c>
      <c r="G93" s="256" t="s">
        <v>687</v>
      </c>
      <c r="H93" s="256" t="s">
        <v>2830</v>
      </c>
    </row>
    <row r="94" spans="1:8">
      <c r="A94" s="249">
        <f t="shared" si="0"/>
        <v>90</v>
      </c>
      <c r="B94" s="253">
        <v>309472</v>
      </c>
      <c r="C94" s="254">
        <v>44697</v>
      </c>
      <c r="D94" s="255" t="s">
        <v>2831</v>
      </c>
      <c r="E94" s="253" t="s">
        <v>2822</v>
      </c>
      <c r="F94" s="253">
        <v>304397824</v>
      </c>
      <c r="G94" s="253" t="s">
        <v>707</v>
      </c>
      <c r="H94" s="253" t="s">
        <v>2832</v>
      </c>
    </row>
    <row r="95" spans="1:8">
      <c r="A95" s="249">
        <f t="shared" si="0"/>
        <v>91</v>
      </c>
      <c r="B95" s="250">
        <v>309423</v>
      </c>
      <c r="C95" s="251">
        <v>44697</v>
      </c>
      <c r="D95" s="252" t="s">
        <v>2833</v>
      </c>
      <c r="E95" s="250" t="s">
        <v>2822</v>
      </c>
      <c r="F95" s="250">
        <v>304397824</v>
      </c>
      <c r="G95" s="250" t="s">
        <v>2834</v>
      </c>
      <c r="H95" s="250" t="s">
        <v>2835</v>
      </c>
    </row>
    <row r="96" spans="1:8">
      <c r="A96" s="249">
        <f t="shared" si="0"/>
        <v>92</v>
      </c>
      <c r="B96" s="253">
        <v>309404</v>
      </c>
      <c r="C96" s="254">
        <v>44697</v>
      </c>
      <c r="D96" s="255" t="s">
        <v>2836</v>
      </c>
      <c r="E96" s="253" t="s">
        <v>2822</v>
      </c>
      <c r="F96" s="253">
        <v>304397824</v>
      </c>
      <c r="G96" s="253" t="s">
        <v>687</v>
      </c>
      <c r="H96" s="253" t="s">
        <v>2837</v>
      </c>
    </row>
    <row r="97" spans="1:8">
      <c r="A97" s="249">
        <f t="shared" si="0"/>
        <v>93</v>
      </c>
      <c r="B97" s="250">
        <v>309308</v>
      </c>
      <c r="C97" s="251">
        <v>44697</v>
      </c>
      <c r="D97" s="252" t="s">
        <v>2836</v>
      </c>
      <c r="E97" s="250" t="s">
        <v>2822</v>
      </c>
      <c r="F97" s="250">
        <v>304397824</v>
      </c>
      <c r="G97" s="250" t="s">
        <v>707</v>
      </c>
      <c r="H97" s="250" t="s">
        <v>2838</v>
      </c>
    </row>
    <row r="98" spans="1:8">
      <c r="A98" s="249">
        <f t="shared" si="0"/>
        <v>94</v>
      </c>
      <c r="B98" s="253">
        <v>309235</v>
      </c>
      <c r="C98" s="254">
        <v>44697</v>
      </c>
      <c r="D98" s="255" t="s">
        <v>2839</v>
      </c>
      <c r="E98" s="253" t="s">
        <v>2822</v>
      </c>
      <c r="F98" s="253">
        <v>304397824</v>
      </c>
      <c r="G98" s="253" t="s">
        <v>713</v>
      </c>
      <c r="H98" s="253" t="s">
        <v>2840</v>
      </c>
    </row>
    <row r="99" spans="1:8">
      <c r="A99" s="249">
        <f t="shared" si="0"/>
        <v>95</v>
      </c>
      <c r="B99" s="250">
        <v>309171</v>
      </c>
      <c r="C99" s="251">
        <v>44697</v>
      </c>
      <c r="D99" s="252" t="s">
        <v>2841</v>
      </c>
      <c r="E99" s="250" t="s">
        <v>2822</v>
      </c>
      <c r="F99" s="250">
        <v>304397824</v>
      </c>
      <c r="G99" s="250" t="s">
        <v>687</v>
      </c>
      <c r="H99" s="250" t="s">
        <v>2842</v>
      </c>
    </row>
    <row r="100" spans="1:8">
      <c r="A100" s="249">
        <f t="shared" si="0"/>
        <v>96</v>
      </c>
      <c r="B100" s="253">
        <v>309158</v>
      </c>
      <c r="C100" s="254">
        <v>44697</v>
      </c>
      <c r="D100" s="255" t="s">
        <v>2843</v>
      </c>
      <c r="E100" s="253" t="s">
        <v>2822</v>
      </c>
      <c r="F100" s="253">
        <v>304397824</v>
      </c>
      <c r="G100" s="253" t="s">
        <v>682</v>
      </c>
      <c r="H100" s="253" t="s">
        <v>2844</v>
      </c>
    </row>
    <row r="101" spans="1:8">
      <c r="A101" s="249">
        <f t="shared" si="0"/>
        <v>97</v>
      </c>
      <c r="B101" s="250">
        <v>309154</v>
      </c>
      <c r="C101" s="251">
        <v>44697</v>
      </c>
      <c r="D101" s="252" t="s">
        <v>726</v>
      </c>
      <c r="E101" s="250" t="s">
        <v>2822</v>
      </c>
      <c r="F101" s="250">
        <v>304397824</v>
      </c>
      <c r="G101" s="250" t="s">
        <v>700</v>
      </c>
      <c r="H101" s="250" t="s">
        <v>2845</v>
      </c>
    </row>
    <row r="102" spans="1:8">
      <c r="A102" s="249">
        <f t="shared" si="0"/>
        <v>98</v>
      </c>
      <c r="B102" s="253">
        <v>309106</v>
      </c>
      <c r="C102" s="254">
        <v>44697</v>
      </c>
      <c r="D102" s="255" t="s">
        <v>2846</v>
      </c>
      <c r="E102" s="253" t="s">
        <v>2822</v>
      </c>
      <c r="F102" s="253">
        <v>304397824</v>
      </c>
      <c r="G102" s="253" t="s">
        <v>687</v>
      </c>
      <c r="H102" s="253" t="s">
        <v>2847</v>
      </c>
    </row>
    <row r="103" spans="1:8">
      <c r="A103" s="249">
        <f t="shared" si="0"/>
        <v>99</v>
      </c>
      <c r="B103" s="250">
        <v>309098</v>
      </c>
      <c r="C103" s="251">
        <v>44697</v>
      </c>
      <c r="D103" s="252" t="s">
        <v>715</v>
      </c>
      <c r="E103" s="250" t="s">
        <v>2822</v>
      </c>
      <c r="F103" s="250">
        <v>304397824</v>
      </c>
      <c r="G103" s="250" t="s">
        <v>707</v>
      </c>
      <c r="H103" s="250" t="s">
        <v>2848</v>
      </c>
    </row>
    <row r="104" spans="1:8">
      <c r="A104" s="249">
        <f t="shared" si="0"/>
        <v>100</v>
      </c>
      <c r="B104" s="253">
        <v>309055</v>
      </c>
      <c r="C104" s="254">
        <v>44697</v>
      </c>
      <c r="D104" s="255" t="s">
        <v>2849</v>
      </c>
      <c r="E104" s="253" t="s">
        <v>2822</v>
      </c>
      <c r="F104" s="253">
        <v>304397824</v>
      </c>
      <c r="G104" s="253" t="s">
        <v>707</v>
      </c>
      <c r="H104" s="253" t="s">
        <v>2850</v>
      </c>
    </row>
    <row r="105" spans="1:8" ht="25.5">
      <c r="A105" s="249">
        <f t="shared" si="0"/>
        <v>101</v>
      </c>
      <c r="B105" s="250">
        <v>321682</v>
      </c>
      <c r="C105" s="251">
        <v>44701</v>
      </c>
      <c r="D105" s="252" t="s">
        <v>2851</v>
      </c>
      <c r="E105" s="250" t="s">
        <v>2852</v>
      </c>
      <c r="F105" s="250">
        <v>306965432</v>
      </c>
      <c r="G105" s="250" t="s">
        <v>705</v>
      </c>
      <c r="H105" s="250" t="s">
        <v>2853</v>
      </c>
    </row>
    <row r="106" spans="1:8" ht="25.5">
      <c r="A106" s="249">
        <f t="shared" si="0"/>
        <v>102</v>
      </c>
      <c r="B106" s="253">
        <v>321583</v>
      </c>
      <c r="C106" s="254">
        <v>44701</v>
      </c>
      <c r="D106" s="255" t="s">
        <v>2851</v>
      </c>
      <c r="E106" s="253" t="s">
        <v>2852</v>
      </c>
      <c r="F106" s="253">
        <v>306965432</v>
      </c>
      <c r="G106" s="253" t="s">
        <v>705</v>
      </c>
      <c r="H106" s="253" t="s">
        <v>2854</v>
      </c>
    </row>
    <row r="107" spans="1:8">
      <c r="A107" s="249">
        <f t="shared" si="0"/>
        <v>103</v>
      </c>
      <c r="B107" s="256">
        <v>349962</v>
      </c>
      <c r="C107" s="257">
        <v>44712</v>
      </c>
      <c r="D107" s="258" t="s">
        <v>549</v>
      </c>
      <c r="E107" s="256" t="s">
        <v>550</v>
      </c>
      <c r="F107" s="256">
        <v>303730584</v>
      </c>
      <c r="G107" s="256" t="s">
        <v>2855</v>
      </c>
      <c r="H107" s="256" t="s">
        <v>2856</v>
      </c>
    </row>
    <row r="108" spans="1:8" ht="25.5">
      <c r="A108" s="249">
        <f t="shared" si="0"/>
        <v>104</v>
      </c>
      <c r="B108" s="253">
        <v>364890</v>
      </c>
      <c r="C108" s="254">
        <v>44717</v>
      </c>
      <c r="D108" s="255" t="s">
        <v>2857</v>
      </c>
      <c r="E108" s="253" t="s">
        <v>2858</v>
      </c>
      <c r="F108" s="253">
        <v>307010274</v>
      </c>
      <c r="G108" s="253" t="s">
        <v>2859</v>
      </c>
      <c r="H108" s="253" t="s">
        <v>2860</v>
      </c>
    </row>
    <row r="109" spans="1:8">
      <c r="A109" s="249">
        <f t="shared" si="0"/>
        <v>105</v>
      </c>
      <c r="B109" s="250">
        <v>364495</v>
      </c>
      <c r="C109" s="251">
        <v>44717</v>
      </c>
      <c r="D109" s="252" t="s">
        <v>752</v>
      </c>
      <c r="E109" s="250" t="s">
        <v>2861</v>
      </c>
      <c r="F109" s="250">
        <v>309085125</v>
      </c>
      <c r="G109" s="250" t="s">
        <v>2862</v>
      </c>
      <c r="H109" s="250" t="s">
        <v>2863</v>
      </c>
    </row>
    <row r="110" spans="1:8">
      <c r="A110" s="249">
        <f t="shared" si="0"/>
        <v>106</v>
      </c>
      <c r="B110" s="250">
        <v>367854</v>
      </c>
      <c r="C110" s="251">
        <v>44718</v>
      </c>
      <c r="D110" s="252" t="s">
        <v>2864</v>
      </c>
      <c r="E110" s="250" t="s">
        <v>2865</v>
      </c>
      <c r="F110" s="250">
        <v>305614995</v>
      </c>
      <c r="G110" s="250" t="s">
        <v>2866</v>
      </c>
      <c r="H110" s="250" t="s">
        <v>2867</v>
      </c>
    </row>
    <row r="111" spans="1:8">
      <c r="A111" s="249">
        <f t="shared" si="0"/>
        <v>107</v>
      </c>
      <c r="B111" s="250">
        <v>384738</v>
      </c>
      <c r="C111" s="251">
        <v>44724</v>
      </c>
      <c r="D111" s="252" t="s">
        <v>2868</v>
      </c>
      <c r="E111" s="250" t="s">
        <v>2869</v>
      </c>
      <c r="F111" s="250">
        <v>306323424</v>
      </c>
      <c r="G111" s="250" t="s">
        <v>2870</v>
      </c>
      <c r="H111" s="250" t="s">
        <v>2871</v>
      </c>
    </row>
    <row r="112" spans="1:8">
      <c r="A112" s="249">
        <f t="shared" si="0"/>
        <v>108</v>
      </c>
      <c r="B112" s="253">
        <v>384640</v>
      </c>
      <c r="C112" s="254">
        <v>44724</v>
      </c>
      <c r="D112" s="255" t="s">
        <v>2868</v>
      </c>
      <c r="E112" s="253" t="s">
        <v>2872</v>
      </c>
      <c r="F112" s="253">
        <v>306078641</v>
      </c>
      <c r="G112" s="253" t="s">
        <v>2870</v>
      </c>
      <c r="H112" s="253" t="s">
        <v>2873</v>
      </c>
    </row>
    <row r="113" spans="1:8">
      <c r="A113" s="249">
        <f t="shared" si="0"/>
        <v>109</v>
      </c>
      <c r="B113" s="250">
        <v>384597</v>
      </c>
      <c r="C113" s="251">
        <v>44724</v>
      </c>
      <c r="D113" s="252" t="s">
        <v>2874</v>
      </c>
      <c r="E113" s="250" t="s">
        <v>2875</v>
      </c>
      <c r="F113" s="250">
        <v>306450837</v>
      </c>
      <c r="G113" s="250" t="s">
        <v>2876</v>
      </c>
      <c r="H113" s="250" t="s">
        <v>2877</v>
      </c>
    </row>
    <row r="114" spans="1:8">
      <c r="A114" s="249">
        <f t="shared" si="0"/>
        <v>110</v>
      </c>
      <c r="B114" s="253">
        <v>384596</v>
      </c>
      <c r="C114" s="254">
        <v>44724</v>
      </c>
      <c r="D114" s="255" t="s">
        <v>2868</v>
      </c>
      <c r="E114" s="253" t="s">
        <v>2872</v>
      </c>
      <c r="F114" s="253">
        <v>306078641</v>
      </c>
      <c r="G114" s="253" t="s">
        <v>2870</v>
      </c>
      <c r="H114" s="253" t="s">
        <v>2873</v>
      </c>
    </row>
    <row r="115" spans="1:8">
      <c r="A115" s="249">
        <f t="shared" si="0"/>
        <v>111</v>
      </c>
      <c r="B115" s="250">
        <v>384576</v>
      </c>
      <c r="C115" s="251">
        <v>44724</v>
      </c>
      <c r="D115" s="252" t="s">
        <v>2874</v>
      </c>
      <c r="E115" s="250" t="s">
        <v>2875</v>
      </c>
      <c r="F115" s="250">
        <v>306450837</v>
      </c>
      <c r="G115" s="250" t="s">
        <v>2878</v>
      </c>
      <c r="H115" s="250" t="s">
        <v>2879</v>
      </c>
    </row>
    <row r="116" spans="1:8">
      <c r="A116" s="249">
        <f t="shared" si="0"/>
        <v>112</v>
      </c>
      <c r="B116" s="253">
        <v>384471</v>
      </c>
      <c r="C116" s="254">
        <v>44724</v>
      </c>
      <c r="D116" s="255" t="s">
        <v>2880</v>
      </c>
      <c r="E116" s="253" t="s">
        <v>2881</v>
      </c>
      <c r="F116" s="253">
        <v>305784896</v>
      </c>
      <c r="G116" s="253" t="s">
        <v>2882</v>
      </c>
      <c r="H116" s="253" t="s">
        <v>2883</v>
      </c>
    </row>
    <row r="117" spans="1:8">
      <c r="A117" s="249">
        <f t="shared" si="0"/>
        <v>113</v>
      </c>
      <c r="B117" s="250">
        <v>393455</v>
      </c>
      <c r="C117" s="251">
        <v>44728</v>
      </c>
      <c r="D117" s="252" t="s">
        <v>2884</v>
      </c>
      <c r="E117" s="250" t="s">
        <v>2885</v>
      </c>
      <c r="F117" s="250">
        <v>302275771</v>
      </c>
      <c r="G117" s="250" t="s">
        <v>751</v>
      </c>
      <c r="H117" s="250" t="s">
        <v>2886</v>
      </c>
    </row>
    <row r="118" spans="1:8">
      <c r="A118" s="249">
        <f t="shared" si="0"/>
        <v>114</v>
      </c>
      <c r="B118" s="253">
        <v>393454</v>
      </c>
      <c r="C118" s="254">
        <v>44728</v>
      </c>
      <c r="D118" s="255" t="s">
        <v>2884</v>
      </c>
      <c r="E118" s="253" t="s">
        <v>2885</v>
      </c>
      <c r="F118" s="253">
        <v>302275771</v>
      </c>
      <c r="G118" s="253" t="s">
        <v>751</v>
      </c>
      <c r="H118" s="253" t="s">
        <v>2887</v>
      </c>
    </row>
    <row r="119" spans="1:8">
      <c r="A119" s="249">
        <f t="shared" si="0"/>
        <v>115</v>
      </c>
      <c r="B119" s="250">
        <v>393400</v>
      </c>
      <c r="C119" s="251">
        <v>44728</v>
      </c>
      <c r="D119" s="252" t="s">
        <v>2888</v>
      </c>
      <c r="E119" s="250" t="s">
        <v>2889</v>
      </c>
      <c r="F119" s="250">
        <v>304132591</v>
      </c>
      <c r="G119" s="250" t="s">
        <v>754</v>
      </c>
      <c r="H119" s="250" t="s">
        <v>2890</v>
      </c>
    </row>
    <row r="120" spans="1:8">
      <c r="A120" s="249">
        <f t="shared" si="0"/>
        <v>116</v>
      </c>
      <c r="B120" s="253">
        <v>393354</v>
      </c>
      <c r="C120" s="254">
        <v>44728</v>
      </c>
      <c r="D120" s="255" t="s">
        <v>2888</v>
      </c>
      <c r="E120" s="253" t="s">
        <v>2891</v>
      </c>
      <c r="F120" s="253">
        <v>309098630</v>
      </c>
      <c r="G120" s="253" t="s">
        <v>2892</v>
      </c>
      <c r="H120" s="253" t="s">
        <v>2893</v>
      </c>
    </row>
    <row r="121" spans="1:8">
      <c r="A121" s="249">
        <f t="shared" si="0"/>
        <v>117</v>
      </c>
      <c r="B121" s="250">
        <v>399725</v>
      </c>
      <c r="C121" s="251">
        <v>44729</v>
      </c>
      <c r="D121" s="252" t="s">
        <v>2894</v>
      </c>
      <c r="E121" s="250" t="s">
        <v>2895</v>
      </c>
      <c r="F121" s="250">
        <v>306930674</v>
      </c>
      <c r="G121" s="250" t="s">
        <v>665</v>
      </c>
      <c r="H121" s="250" t="s">
        <v>2896</v>
      </c>
    </row>
    <row r="122" spans="1:8" ht="25.5">
      <c r="A122" s="249">
        <f t="shared" si="0"/>
        <v>118</v>
      </c>
      <c r="B122" s="253">
        <v>397359</v>
      </c>
      <c r="C122" s="254">
        <v>44729</v>
      </c>
      <c r="D122" s="255" t="s">
        <v>2897</v>
      </c>
      <c r="E122" s="253" t="s">
        <v>2783</v>
      </c>
      <c r="F122" s="253">
        <v>203021987</v>
      </c>
      <c r="G122" s="253" t="s">
        <v>665</v>
      </c>
      <c r="H122" s="253" t="s">
        <v>2898</v>
      </c>
    </row>
    <row r="123" spans="1:8">
      <c r="A123" s="249">
        <f t="shared" si="0"/>
        <v>119</v>
      </c>
      <c r="B123" s="253">
        <v>415169</v>
      </c>
      <c r="C123" s="254">
        <v>44735</v>
      </c>
      <c r="D123" s="255" t="s">
        <v>2894</v>
      </c>
      <c r="E123" s="253" t="s">
        <v>2895</v>
      </c>
      <c r="F123" s="253">
        <v>306930674</v>
      </c>
      <c r="G123" s="253" t="s">
        <v>666</v>
      </c>
      <c r="H123" s="253" t="s">
        <v>2899</v>
      </c>
    </row>
    <row r="124" spans="1:8">
      <c r="A124" s="249">
        <f t="shared" si="0"/>
        <v>120</v>
      </c>
      <c r="B124" s="250">
        <v>413465</v>
      </c>
      <c r="C124" s="251">
        <v>44735</v>
      </c>
      <c r="D124" s="252" t="s">
        <v>2884</v>
      </c>
      <c r="E124" s="250" t="s">
        <v>2885</v>
      </c>
      <c r="F124" s="250">
        <v>302275771</v>
      </c>
      <c r="G124" s="250" t="s">
        <v>751</v>
      </c>
      <c r="H124" s="250" t="s">
        <v>2900</v>
      </c>
    </row>
    <row r="125" spans="1:8">
      <c r="A125" s="249">
        <f t="shared" si="0"/>
        <v>121</v>
      </c>
      <c r="B125" s="253">
        <v>413440</v>
      </c>
      <c r="C125" s="254">
        <v>44735</v>
      </c>
      <c r="D125" s="255" t="s">
        <v>2884</v>
      </c>
      <c r="E125" s="253" t="s">
        <v>2901</v>
      </c>
      <c r="F125" s="253">
        <v>306080238</v>
      </c>
      <c r="G125" s="253" t="s">
        <v>751</v>
      </c>
      <c r="H125" s="253" t="s">
        <v>2902</v>
      </c>
    </row>
    <row r="126" spans="1:8">
      <c r="A126" s="249">
        <f t="shared" si="0"/>
        <v>122</v>
      </c>
      <c r="B126" s="250">
        <v>416387</v>
      </c>
      <c r="C126" s="251">
        <v>44736</v>
      </c>
      <c r="D126" s="252" t="s">
        <v>2888</v>
      </c>
      <c r="E126" s="250" t="s">
        <v>2903</v>
      </c>
      <c r="F126" s="250">
        <v>309208484</v>
      </c>
      <c r="G126" s="250" t="s">
        <v>705</v>
      </c>
      <c r="H126" s="250" t="s">
        <v>2904</v>
      </c>
    </row>
    <row r="127" spans="1:8">
      <c r="A127" s="243"/>
      <c r="B127" s="244"/>
      <c r="C127" s="245"/>
      <c r="D127" s="246"/>
      <c r="E127" s="247"/>
      <c r="F127" s="244"/>
      <c r="G127" s="244"/>
      <c r="H127" s="248"/>
    </row>
    <row r="128" spans="1:8">
      <c r="H128" s="200">
        <f>SUM(H5:H69)</f>
        <v>73525048</v>
      </c>
    </row>
  </sheetData>
  <autoFilter ref="A4:H4"/>
  <sortState ref="A5:H69">
    <sortCondition ref="C5:C69"/>
  </sortState>
  <mergeCells count="1">
    <mergeCell ref="A2:H2"/>
  </mergeCells>
  <pageMargins left="0.2" right="0.19" top="0.75" bottom="0.75" header="0.3" footer="0.3"/>
  <pageSetup paperSize="9" scale="45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12</vt:i4>
      </vt:variant>
    </vt:vector>
  </HeadingPairs>
  <TitlesOfParts>
    <vt:vector size="28" baseType="lpstr">
      <vt:lpstr>1-Хом аше ва мат</vt:lpstr>
      <vt:lpstr>3-Импорт </vt:lpstr>
      <vt:lpstr>2.1.-Экспорт</vt:lpstr>
      <vt:lpstr>2-Махсулот сотиш</vt:lpstr>
      <vt:lpstr>3-Хизматлар</vt:lpstr>
      <vt:lpstr>5-Пудратчи</vt:lpstr>
      <vt:lpstr>6-Эл.эн.газ сув</vt:lpstr>
      <vt:lpstr>7-Гос.зак.</vt:lpstr>
      <vt:lpstr>7.1-xarid.uzex.uz</vt:lpstr>
      <vt:lpstr>7.1-Магазин</vt:lpstr>
      <vt:lpstr>7.2-Конкурс-Отб.наил.предл.</vt:lpstr>
      <vt:lpstr>7,3-Прямые закупки</vt:lpstr>
      <vt:lpstr>7,4-Аукцион</vt:lpstr>
      <vt:lpstr>7.5.-СПОТ_харид</vt:lpstr>
      <vt:lpstr>7.6.-СПОТ_сотиш</vt:lpstr>
      <vt:lpstr>8-cooper</vt:lpstr>
      <vt:lpstr>'1-Хом аше ва мат'!Заголовки_для_печати</vt:lpstr>
      <vt:lpstr>'2-Махсулот сотиш'!Заголовки_для_печати</vt:lpstr>
      <vt:lpstr>'3-Хизматлар'!Заголовки_для_печати</vt:lpstr>
      <vt:lpstr>'7.1-Магазин'!Заголовки_для_печати</vt:lpstr>
      <vt:lpstr>'7.6.-СПОТ_сотиш'!Заголовки_для_печати</vt:lpstr>
      <vt:lpstr>'7,3-Прямые закупки'!Область_печати</vt:lpstr>
      <vt:lpstr>'7.1-xarid.uzex.uz'!Область_печати</vt:lpstr>
      <vt:lpstr>'7.1-Магазин'!Область_печати</vt:lpstr>
      <vt:lpstr>'7.2-Конкурс-Отб.наил.предл.'!Область_печати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2022-04-23T05:21:25Z</cp:lastPrinted>
  <dcterms:created xsi:type="dcterms:W3CDTF">2017-10-16T10:27:44Z</dcterms:created>
  <dcterms:modified xsi:type="dcterms:W3CDTF">2022-07-22T12:07:55Z</dcterms:modified>
</cp:coreProperties>
</file>